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455" windowHeight="99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<sst xmlns="http://schemas.openxmlformats.org/spreadsheetml/2006/main" count="94" uniqueCount="58">
  <si>
    <t>РЕАЛИЗАЦИЈА БУЏЕТА У ТОКУ 2015. ГОДИНЕ</t>
  </si>
  <si>
    <t>Конто</t>
  </si>
  <si>
    <t>Опис</t>
  </si>
  <si>
    <t>Финансијски план за 2015. годину</t>
  </si>
  <si>
    <t>јануар</t>
  </si>
  <si>
    <t>фебруар</t>
  </si>
  <si>
    <t>март</t>
  </si>
  <si>
    <t>април</t>
  </si>
  <si>
    <t>мај</t>
  </si>
  <si>
    <t>jun</t>
  </si>
  <si>
    <t>Укупно</t>
  </si>
  <si>
    <t>% извршења</t>
  </si>
  <si>
    <t>Расположиво</t>
  </si>
  <si>
    <t>Плате, додаци и накнаде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</si>
  <si>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</si>
  <si>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</si>
  <si>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</si>
  <si>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</si>
  <si>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</si>
  <si>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РАСХОДИ ЗА ЗАПОСЛЕНЕ</t>
  </si>
  <si>
    <t>СТАЛНИ ТРОШКОВИ</t>
  </si>
  <si>
    <t>ТРОШКОВИ ПУТОВАЊА</t>
  </si>
  <si>
    <t>УСЛУГЕ ПО УГОВОРУ</t>
  </si>
  <si>
    <t>Репрезентација</t>
  </si>
  <si>
    <t>ТЕКУЋЕ ПОПРАВКЕ И ОДРЖАВАЊЕ</t>
  </si>
  <si>
    <t>МАТЕРИЈАЛ</t>
  </si>
  <si>
    <t>УСЛУГЕ И РОБЕ</t>
  </si>
  <si>
    <t>МАШИНЕ И ОПРЕМА</t>
  </si>
  <si>
    <t>УКУПНО:</t>
  </si>
  <si>
    <t>УПРАВА ЗА СПРЕЧАВАЊЕ ПРАЊА НОВЦА</t>
  </si>
  <si>
    <t>НЕМАТЕРИЈАЛНА ИМОВИНА</t>
  </si>
  <si>
    <t>Телефон, телекс и телефах</t>
  </si>
  <si>
    <t>Интернет и слично</t>
  </si>
  <si>
    <t>Услуге мобилног телефона</t>
  </si>
  <si>
    <t>Пошта</t>
  </si>
  <si>
    <t>Трошкови дневница за службени пут у иностранство</t>
  </si>
  <si>
    <t>Трошкови превоза за  службени пут у иностранство (авион ,аутобус, воз и сл.)</t>
  </si>
  <si>
    <t>Остале административне услуге</t>
  </si>
  <si>
    <t>Остале опште услуге</t>
  </si>
  <si>
    <t>СПЕЦИЈАЛИЗОВАНЕ УСЛУГЕ</t>
  </si>
  <si>
    <t>Стручна литература за редовне потребе запослених</t>
  </si>
  <si>
    <t>Остали материјал за превозна средства</t>
  </si>
  <si>
    <t xml:space="preserve">ПОРЕЗИ, ОБАВЕЗНЕ ТАКСЕ, КАЗНЕ И ПЕНАЛИ </t>
  </si>
  <si>
    <t>НОВЧАНЕ КАЗНЕ И ПЕНАЛИ ПО РЕШЕЊУ СУДОВА</t>
  </si>
  <si>
    <t>Трошкови смештаја на службеном путу</t>
  </si>
  <si>
    <t>Такси превоз</t>
  </si>
  <si>
    <t>Остали трошкови за пословна путовања у иностранство</t>
  </si>
  <si>
    <t>33,228,00</t>
  </si>
  <si>
    <t>Трошкови банкарских услуга</t>
  </si>
  <si>
    <t>јули</t>
  </si>
  <si>
    <t>август</t>
  </si>
  <si>
    <t>септембар</t>
  </si>
  <si>
    <t>октобар</t>
  </si>
  <si>
    <t>новембар</t>
  </si>
  <si>
    <t>децембар</t>
  </si>
  <si>
    <t>Услуге превоза у јавном саобраћају</t>
  </si>
  <si>
    <t>МЕЂУЗБИР ЗА КЛАСУ 4</t>
  </si>
  <si>
    <t>ЈУН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</si>
</sst>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textRotation="90"/>
    </xf>
    <xf numFmtId="0" fontId="36" fillId="0" borderId="11" xfId="0" applyFont="1" applyBorder="1" applyAlignment="1">
      <alignment horizontal="center" textRotation="90" wrapText="1"/>
    </xf>
    <xf numFmtId="0" fontId="37" fillId="0" borderId="11" xfId="0" applyFont="1" applyBorder="1" applyAlignment="1">
      <alignment horizontal="center" textRotation="90"/>
    </xf>
    <xf numFmtId="0" fontId="38" fillId="0" borderId="12" xfId="0" applyFont="1" applyBorder="1" applyAlignment="1">
      <alignment horizontal="right"/>
    </xf>
    <xf numFmtId="0" fontId="37" fillId="33" borderId="0" xfId="0" applyFont="1" applyFill="1" applyAlignment="1">
      <alignment/>
    </xf>
    <xf numFmtId="3" fontId="36" fillId="33" borderId="13" xfId="0" applyNumberFormat="1" applyFont="1" applyFill="1" applyBorder="1" applyAlignment="1">
      <alignment horizontal="right"/>
    </xf>
    <xf numFmtId="4" fontId="37" fillId="33" borderId="13" xfId="0" applyNumberFormat="1" applyFont="1" applyFill="1" applyBorder="1" applyAlignment="1">
      <alignment horizontal="right"/>
    </xf>
    <xf numFmtId="0" fontId="37" fillId="33" borderId="13" xfId="0" applyFont="1" applyFill="1" applyBorder="1" applyAlignment="1">
      <alignment horizontal="right"/>
    </xf>
    <xf numFmtId="0" fontId="37" fillId="33" borderId="14" xfId="0" applyFont="1" applyFill="1" applyBorder="1" applyAlignment="1">
      <alignment/>
    </xf>
    <xf numFmtId="3" fontId="37" fillId="33" borderId="13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/>
    </xf>
    <xf numFmtId="3" fontId="37" fillId="34" borderId="13" xfId="0" applyNumberFormat="1" applyFont="1" applyFill="1" applyBorder="1" applyAlignment="1">
      <alignment horizontal="right"/>
    </xf>
    <xf numFmtId="4" fontId="37" fillId="34" borderId="13" xfId="0" applyNumberFormat="1" applyFont="1" applyFill="1" applyBorder="1" applyAlignment="1">
      <alignment horizontal="right"/>
    </xf>
    <xf numFmtId="0" fontId="37" fillId="34" borderId="13" xfId="0" applyFont="1" applyFill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38" fillId="0" borderId="12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4" xfId="0" applyFont="1" applyBorder="1" applyAlignment="1">
      <alignment/>
    </xf>
    <xf numFmtId="4" fontId="38" fillId="0" borderId="13" xfId="0" applyNumberFormat="1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4" fontId="39" fillId="0" borderId="13" xfId="0" applyNumberFormat="1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37" fillId="33" borderId="15" xfId="0" applyFont="1" applyFill="1" applyBorder="1" applyAlignment="1">
      <alignment/>
    </xf>
    <xf numFmtId="0" fontId="36" fillId="0" borderId="12" xfId="0" applyFont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8" fillId="34" borderId="16" xfId="0" applyFont="1" applyFill="1" applyBorder="1" applyAlignment="1">
      <alignment/>
    </xf>
    <xf numFmtId="0" fontId="38" fillId="34" borderId="11" xfId="0" applyFont="1" applyFill="1" applyBorder="1" applyAlignment="1">
      <alignment/>
    </xf>
    <xf numFmtId="0" fontId="37" fillId="33" borderId="17" xfId="0" applyFont="1" applyFill="1" applyBorder="1" applyAlignment="1">
      <alignment horizontal="right"/>
    </xf>
    <xf numFmtId="0" fontId="38" fillId="33" borderId="13" xfId="0" applyFont="1" applyFill="1" applyBorder="1" applyAlignment="1">
      <alignment/>
    </xf>
    <xf numFmtId="0" fontId="37" fillId="0" borderId="0" xfId="0" applyFont="1" applyAlignment="1">
      <alignment/>
    </xf>
    <xf numFmtId="4" fontId="37" fillId="0" borderId="13" xfId="0" applyNumberFormat="1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7" fillId="35" borderId="1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7" fillId="33" borderId="10" xfId="0" applyFont="1" applyFill="1" applyBorder="1" applyAlignment="1">
      <alignment horizontal="right"/>
    </xf>
    <xf numFmtId="0" fontId="37" fillId="33" borderId="18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37" fillId="33" borderId="20" xfId="0" applyFont="1" applyFill="1" applyBorder="1" applyAlignment="1">
      <alignment/>
    </xf>
    <xf numFmtId="0" fontId="36" fillId="33" borderId="16" xfId="0" applyFont="1" applyFill="1" applyBorder="1" applyAlignment="1">
      <alignment/>
    </xf>
    <xf numFmtId="3" fontId="37" fillId="34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7" fillId="0" borderId="15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4" fontId="37" fillId="0" borderId="13" xfId="0" applyNumberFormat="1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8" fillId="0" borderId="18" xfId="0" applyFont="1" applyFill="1" applyBorder="1" applyAlignment="1">
      <alignment/>
    </xf>
    <xf numFmtId="0" fontId="38" fillId="0" borderId="15" xfId="0" applyFont="1" applyFill="1" applyBorder="1" applyAlignment="1">
      <alignment wrapText="1"/>
    </xf>
    <xf numFmtId="0" fontId="38" fillId="0" borderId="18" xfId="0" applyFont="1" applyFill="1" applyBorder="1" applyAlignment="1">
      <alignment vertical="center"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3" fontId="36" fillId="0" borderId="13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4" fontId="36" fillId="0" borderId="13" xfId="0" applyNumberFormat="1" applyFont="1" applyBorder="1" applyAlignment="1">
      <alignment horizontal="right"/>
    </xf>
    <xf numFmtId="0" fontId="36" fillId="0" borderId="15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6" fillId="0" borderId="13" xfId="0" applyFont="1" applyBorder="1" applyAlignment="1">
      <alignment horizontal="right"/>
    </xf>
    <xf numFmtId="3" fontId="37" fillId="0" borderId="13" xfId="0" applyNumberFormat="1" applyFont="1" applyFill="1" applyBorder="1" applyAlignment="1">
      <alignment horizontal="right"/>
    </xf>
    <xf numFmtId="0" fontId="37" fillId="33" borderId="18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19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6" fillId="0" borderId="21" xfId="0" applyFont="1" applyBorder="1" applyAlignment="1">
      <alignment horizontal="center" textRotation="90"/>
    </xf>
    <xf numFmtId="0" fontId="38" fillId="34" borderId="17" xfId="0" applyFont="1" applyFill="1" applyBorder="1" applyAlignment="1">
      <alignment/>
    </xf>
    <xf numFmtId="0" fontId="37" fillId="0" borderId="22" xfId="0" applyFont="1" applyBorder="1" applyAlignment="1">
      <alignment horizontal="right"/>
    </xf>
    <xf numFmtId="0" fontId="36" fillId="0" borderId="22" xfId="0" applyFont="1" applyBorder="1" applyAlignment="1">
      <alignment horizontal="right"/>
    </xf>
    <xf numFmtId="0" fontId="37" fillId="33" borderId="23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24" xfId="0" applyFont="1" applyFill="1" applyBorder="1" applyAlignment="1">
      <alignment/>
    </xf>
    <xf numFmtId="0" fontId="36" fillId="0" borderId="18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7" fillId="33" borderId="26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37" fillId="33" borderId="27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7" fillId="33" borderId="28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29" xfId="0" applyFont="1" applyFill="1" applyBorder="1" applyAlignment="1">
      <alignment/>
    </xf>
    <xf numFmtId="0" fontId="36" fillId="34" borderId="25" xfId="0" applyFont="1" applyFill="1" applyBorder="1" applyAlignment="1">
      <alignment/>
    </xf>
    <xf numFmtId="0" fontId="38" fillId="0" borderId="0" xfId="0" applyFont="1" applyAlignment="1">
      <alignment/>
    </xf>
    <xf numFmtId="0" fontId="37" fillId="33" borderId="11" xfId="0" applyFont="1" applyFill="1" applyBorder="1" applyAlignment="1">
      <alignment/>
    </xf>
    <xf numFmtId="0" fontId="37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zoomScalePageLayoutView="0" workbookViewId="0" topLeftCell="A1">
      <selection activeCell="A2" sqref="A2:U39"/>
    </sheetView>
  </sheetViews>
  <sheetFormatPr defaultColWidth="9.140625" defaultRowHeight="15"/>
  <cols>
    <col min="3" max="3" width="31.57421875" style="0" customWidth="1"/>
    <col min="4" max="4" width="4.8515625" style="0" customWidth="1"/>
    <col min="5" max="5" width="7.57421875" style="0" customWidth="1"/>
    <col min="6" max="6" width="13.140625" style="0" customWidth="1"/>
    <col min="7" max="9" width="10.00390625" style="0" bestFit="1" customWidth="1"/>
    <col min="21" max="21" width="11.28125" style="0" customWidth="1"/>
  </cols>
  <sheetData>
    <row r="2" ht="15">
      <c r="A2" s="1" t="s">
        <v>0</v>
      </c>
    </row>
    <row r="3" ht="15.75" thickBot="1">
      <c r="A3" s="1" t="s">
        <v>29</v>
      </c>
    </row>
    <row r="4" spans="1:21" ht="57.75" thickBot="1">
      <c r="A4" s="2" t="s">
        <v>1</v>
      </c>
      <c r="B4" s="83" t="s">
        <v>2</v>
      </c>
      <c r="C4" s="84"/>
      <c r="D4" s="84"/>
      <c r="E4" s="85"/>
      <c r="F4" s="3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11</v>
      </c>
      <c r="U4" s="4" t="s">
        <v>12</v>
      </c>
    </row>
    <row r="5" spans="1:21" ht="15.75" thickBot="1">
      <c r="A5" s="5">
        <v>411</v>
      </c>
      <c r="B5" s="86" t="s">
        <v>13</v>
      </c>
      <c r="C5" s="87"/>
      <c r="D5" s="87"/>
      <c r="E5" s="88"/>
      <c r="F5" s="7">
        <v>28431000</v>
      </c>
      <c r="G5" s="8">
        <v>2052771.27</v>
      </c>
      <c r="H5" s="8">
        <v>2104088.08</v>
      </c>
      <c r="I5" s="8">
        <v>2125900.83</v>
      </c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>
        <f>F5-G5-H5-I5-J5-K5-L5-M5-N5-O5-P5-Q5-R5</f>
        <v>22148239.82</v>
      </c>
    </row>
    <row r="6" spans="1:21" ht="15.75" thickBot="1">
      <c r="A6" s="5">
        <v>412</v>
      </c>
      <c r="B6" s="80" t="s">
        <v>14</v>
      </c>
      <c r="C6" s="81"/>
      <c r="D6" s="81"/>
      <c r="E6" s="82"/>
      <c r="F6" s="7">
        <v>4828000</v>
      </c>
      <c r="G6" s="8">
        <v>367446.1</v>
      </c>
      <c r="H6" s="8">
        <v>376631.74</v>
      </c>
      <c r="I6" s="8">
        <v>380536.22</v>
      </c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>
        <f aca="true" t="shared" si="0" ref="U6:U39">F6-G6-H6-I6-J6-K6-L6</f>
        <v>3703385.9400000004</v>
      </c>
    </row>
    <row r="7" spans="1:21" ht="15.75" thickBot="1">
      <c r="A7" s="5">
        <v>413</v>
      </c>
      <c r="B7" s="80" t="s">
        <v>15</v>
      </c>
      <c r="C7" s="81"/>
      <c r="D7" s="6"/>
      <c r="E7" s="10"/>
      <c r="F7" s="11">
        <v>255000</v>
      </c>
      <c r="G7" s="9">
        <v>0</v>
      </c>
      <c r="H7" s="9">
        <v>0</v>
      </c>
      <c r="I7" s="9"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>
        <f t="shared" si="0"/>
        <v>255000</v>
      </c>
    </row>
    <row r="8" spans="1:21" ht="15.75" thickBot="1">
      <c r="A8" s="5">
        <v>414</v>
      </c>
      <c r="B8" s="80" t="s">
        <v>16</v>
      </c>
      <c r="C8" s="81"/>
      <c r="D8" s="81"/>
      <c r="E8" s="82"/>
      <c r="F8" s="7">
        <v>633000</v>
      </c>
      <c r="G8" s="8">
        <v>205543</v>
      </c>
      <c r="H8" s="8">
        <v>224807.15</v>
      </c>
      <c r="I8" s="9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>
        <f t="shared" si="0"/>
        <v>202649.85</v>
      </c>
    </row>
    <row r="9" spans="1:21" ht="15.75" thickBot="1">
      <c r="A9" s="5">
        <v>415</v>
      </c>
      <c r="B9" s="80" t="s">
        <v>17</v>
      </c>
      <c r="C9" s="81"/>
      <c r="D9" s="81"/>
      <c r="E9" s="82"/>
      <c r="F9" s="7">
        <v>1600000</v>
      </c>
      <c r="G9" s="8">
        <v>102619.22</v>
      </c>
      <c r="H9" s="8">
        <v>96062.56</v>
      </c>
      <c r="I9" s="8">
        <v>92787.56</v>
      </c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>
        <f t="shared" si="0"/>
        <v>1308530.66</v>
      </c>
    </row>
    <row r="10" spans="1:21" ht="15.75" thickBot="1">
      <c r="A10" s="5">
        <v>416</v>
      </c>
      <c r="B10" s="95" t="s">
        <v>18</v>
      </c>
      <c r="C10" s="96"/>
      <c r="D10" s="96"/>
      <c r="E10" s="97"/>
      <c r="F10" s="11">
        <v>100000</v>
      </c>
      <c r="G10" s="9">
        <v>0</v>
      </c>
      <c r="H10" s="8">
        <v>78254</v>
      </c>
      <c r="I10" s="9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>
        <f t="shared" si="0"/>
        <v>21746</v>
      </c>
    </row>
    <row r="11" spans="1:21" ht="15.75" thickBot="1">
      <c r="A11" s="26"/>
      <c r="B11" s="12"/>
      <c r="C11" s="94" t="s">
        <v>19</v>
      </c>
      <c r="D11" s="94"/>
      <c r="E11" s="98"/>
      <c r="F11" s="13">
        <f>SUM(F5:F10)</f>
        <v>35847000</v>
      </c>
      <c r="G11" s="14">
        <f>SUM(G5:G10)</f>
        <v>2728379.5900000003</v>
      </c>
      <c r="H11" s="14">
        <f>SUM(H5:H10)</f>
        <v>2879843.5300000003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8"/>
      <c r="U11" s="8">
        <f t="shared" si="0"/>
        <v>30238776.88</v>
      </c>
    </row>
    <row r="12" spans="1:21" ht="15.75" thickBot="1">
      <c r="A12" s="16">
        <v>421</v>
      </c>
      <c r="B12" s="89" t="s">
        <v>20</v>
      </c>
      <c r="C12" s="90"/>
      <c r="D12" s="90"/>
      <c r="E12" s="38"/>
      <c r="F12" s="7">
        <v>3128000</v>
      </c>
      <c r="G12" s="8">
        <v>134132.71</v>
      </c>
      <c r="H12" s="8">
        <v>126778.16</v>
      </c>
      <c r="I12" s="8">
        <v>138666.24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>
        <f t="shared" si="0"/>
        <v>2728422.8899999997</v>
      </c>
    </row>
    <row r="13" spans="1:21" ht="15.75" thickBot="1">
      <c r="A13" s="16"/>
      <c r="B13" s="75">
        <v>421121</v>
      </c>
      <c r="C13" s="75" t="s">
        <v>48</v>
      </c>
      <c r="D13" s="73"/>
      <c r="E13" s="74"/>
      <c r="F13" s="7"/>
      <c r="G13" s="8"/>
      <c r="H13" s="8"/>
      <c r="I13" s="8">
        <v>600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>
        <v>-600</v>
      </c>
    </row>
    <row r="14" spans="1:21" ht="15.75" thickBot="1">
      <c r="A14" s="17"/>
      <c r="B14" s="18">
        <v>421411</v>
      </c>
      <c r="C14" s="45" t="s">
        <v>31</v>
      </c>
      <c r="D14" s="1"/>
      <c r="E14" s="19"/>
      <c r="F14" s="22"/>
      <c r="G14" s="58">
        <v>36051.35</v>
      </c>
      <c r="H14" s="58">
        <v>36051.35</v>
      </c>
      <c r="I14" s="20">
        <v>36051.35</v>
      </c>
      <c r="J14" s="21"/>
      <c r="K14" s="21"/>
      <c r="L14" s="21"/>
      <c r="M14" s="21"/>
      <c r="N14" s="21"/>
      <c r="O14" s="21"/>
      <c r="P14" s="21"/>
      <c r="Q14" s="21"/>
      <c r="R14" s="21"/>
      <c r="S14" s="9"/>
      <c r="T14" s="8"/>
      <c r="U14" s="8">
        <f t="shared" si="0"/>
        <v>-108154.04999999999</v>
      </c>
    </row>
    <row r="15" spans="1:21" ht="15.75" thickBot="1">
      <c r="A15" s="17"/>
      <c r="B15" s="18">
        <v>421412</v>
      </c>
      <c r="C15" s="99" t="s">
        <v>32</v>
      </c>
      <c r="D15" s="99"/>
      <c r="E15" s="19"/>
      <c r="F15" s="20"/>
      <c r="G15" s="32">
        <v>65680.36</v>
      </c>
      <c r="H15" s="32">
        <v>67087.11</v>
      </c>
      <c r="I15" s="20">
        <v>65338.16</v>
      </c>
      <c r="J15" s="21"/>
      <c r="K15" s="21"/>
      <c r="L15" s="21"/>
      <c r="M15" s="21"/>
      <c r="N15" s="21"/>
      <c r="O15" s="21"/>
      <c r="P15" s="21"/>
      <c r="Q15" s="21"/>
      <c r="R15" s="21"/>
      <c r="S15" s="9"/>
      <c r="T15" s="8"/>
      <c r="U15" s="8">
        <f t="shared" si="0"/>
        <v>-198105.63</v>
      </c>
    </row>
    <row r="16" spans="1:21" ht="15.75" thickBot="1">
      <c r="A16" s="17"/>
      <c r="B16" s="18">
        <v>421414</v>
      </c>
      <c r="C16" s="99" t="s">
        <v>33</v>
      </c>
      <c r="D16" s="99"/>
      <c r="E16" s="19"/>
      <c r="F16" s="20"/>
      <c r="G16" s="32">
        <v>24059.35</v>
      </c>
      <c r="H16" s="32">
        <v>23639.7</v>
      </c>
      <c r="I16" s="20">
        <v>24755.44</v>
      </c>
      <c r="J16" s="21"/>
      <c r="K16" s="21"/>
      <c r="L16" s="21"/>
      <c r="M16" s="21"/>
      <c r="N16" s="21"/>
      <c r="O16" s="21"/>
      <c r="P16" s="21"/>
      <c r="Q16" s="21"/>
      <c r="R16" s="21"/>
      <c r="S16" s="9"/>
      <c r="T16" s="8"/>
      <c r="U16" s="8">
        <f t="shared" si="0"/>
        <v>-72454.49</v>
      </c>
    </row>
    <row r="17" spans="1:21" ht="15.75" thickBot="1">
      <c r="A17" s="17"/>
      <c r="B17" s="18">
        <v>421421</v>
      </c>
      <c r="C17" s="99" t="s">
        <v>34</v>
      </c>
      <c r="D17" s="99"/>
      <c r="E17" s="19"/>
      <c r="F17" s="22"/>
      <c r="G17" s="58">
        <v>8341.65</v>
      </c>
      <c r="H17" s="64">
        <v>0</v>
      </c>
      <c r="I17" s="22">
        <v>11921.29</v>
      </c>
      <c r="J17" s="23"/>
      <c r="K17" s="23"/>
      <c r="L17" s="23"/>
      <c r="M17" s="23"/>
      <c r="N17" s="23"/>
      <c r="O17" s="23"/>
      <c r="P17" s="23"/>
      <c r="Q17" s="23"/>
      <c r="R17" s="23"/>
      <c r="S17" s="9"/>
      <c r="T17" s="8"/>
      <c r="U17" s="8">
        <f t="shared" si="0"/>
        <v>-20262.940000000002</v>
      </c>
    </row>
    <row r="18" spans="1:21" ht="15.75" thickBot="1">
      <c r="A18" s="16">
        <v>422</v>
      </c>
      <c r="B18" s="89" t="s">
        <v>21</v>
      </c>
      <c r="C18" s="90"/>
      <c r="D18" s="90"/>
      <c r="E18" s="100"/>
      <c r="F18" s="11">
        <v>2800000</v>
      </c>
      <c r="G18" s="8">
        <v>65541.86</v>
      </c>
      <c r="H18" s="8">
        <v>250743.59</v>
      </c>
      <c r="I18" s="8">
        <v>42339.74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>
        <f t="shared" si="0"/>
        <v>2441374.81</v>
      </c>
    </row>
    <row r="19" spans="1:21" ht="24.75" customHeight="1" thickBot="1">
      <c r="A19" s="16"/>
      <c r="B19" s="52">
        <v>422211</v>
      </c>
      <c r="C19" s="51" t="s">
        <v>35</v>
      </c>
      <c r="D19" s="46"/>
      <c r="E19" s="47"/>
      <c r="F19" s="48"/>
      <c r="G19" s="48">
        <v>64083.86</v>
      </c>
      <c r="H19" s="48">
        <v>136528.08</v>
      </c>
      <c r="I19" s="48">
        <v>30575.68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8">
        <f t="shared" si="0"/>
        <v>-231187.62</v>
      </c>
    </row>
    <row r="20" spans="1:21" ht="25.5" customHeight="1" thickBot="1">
      <c r="A20" s="16"/>
      <c r="B20" s="50">
        <v>422221</v>
      </c>
      <c r="C20" s="51" t="s">
        <v>36</v>
      </c>
      <c r="D20" s="46"/>
      <c r="E20" s="47"/>
      <c r="F20" s="48"/>
      <c r="G20" s="48">
        <v>1458</v>
      </c>
      <c r="H20" s="48">
        <v>35674</v>
      </c>
      <c r="I20" s="49">
        <v>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8"/>
      <c r="U20" s="8">
        <f t="shared" si="0"/>
        <v>-37132</v>
      </c>
    </row>
    <row r="21" spans="1:21" ht="25.5" customHeight="1" thickBot="1">
      <c r="A21" s="16"/>
      <c r="B21" s="50">
        <v>422291</v>
      </c>
      <c r="C21" s="51" t="s">
        <v>55</v>
      </c>
      <c r="D21" s="46"/>
      <c r="E21" s="47"/>
      <c r="F21" s="48"/>
      <c r="G21" s="48"/>
      <c r="H21" s="48"/>
      <c r="I21" s="48">
        <v>2424.66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8"/>
      <c r="U21" s="8">
        <f t="shared" si="0"/>
        <v>-2424.66</v>
      </c>
    </row>
    <row r="22" spans="1:21" ht="16.5" customHeight="1" thickBot="1">
      <c r="A22" s="16"/>
      <c r="B22" s="50">
        <v>422231</v>
      </c>
      <c r="C22" s="51" t="s">
        <v>44</v>
      </c>
      <c r="D22" s="46"/>
      <c r="E22" s="47"/>
      <c r="F22" s="48"/>
      <c r="G22" s="65">
        <v>0</v>
      </c>
      <c r="H22" s="48">
        <v>68630</v>
      </c>
      <c r="I22" s="49">
        <v>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8"/>
      <c r="U22" s="8">
        <f t="shared" si="0"/>
        <v>-68630</v>
      </c>
    </row>
    <row r="23" spans="1:21" ht="16.5" customHeight="1" thickBot="1">
      <c r="A23" s="16"/>
      <c r="B23" s="50">
        <v>422292</v>
      </c>
      <c r="C23" s="51" t="s">
        <v>45</v>
      </c>
      <c r="D23" s="46"/>
      <c r="E23" s="47"/>
      <c r="F23" s="48"/>
      <c r="G23" s="65">
        <v>0</v>
      </c>
      <c r="H23" s="48">
        <v>8903.51</v>
      </c>
      <c r="I23" s="48">
        <v>4000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/>
      <c r="U23" s="8">
        <f t="shared" si="0"/>
        <v>-12903.51</v>
      </c>
    </row>
    <row r="24" spans="1:21" ht="16.5" customHeight="1" thickBot="1">
      <c r="A24" s="16"/>
      <c r="B24" s="50">
        <v>422299</v>
      </c>
      <c r="C24" s="51" t="s">
        <v>46</v>
      </c>
      <c r="D24" s="46"/>
      <c r="E24" s="47"/>
      <c r="F24" s="48"/>
      <c r="G24" s="65">
        <v>0</v>
      </c>
      <c r="H24" s="48">
        <v>1008</v>
      </c>
      <c r="I24" s="48">
        <v>5339.4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8"/>
      <c r="U24" s="8">
        <f t="shared" si="0"/>
        <v>-6347.4</v>
      </c>
    </row>
    <row r="25" spans="1:21" ht="15.75" thickBot="1">
      <c r="A25" s="16">
        <v>423</v>
      </c>
      <c r="B25" s="89" t="s">
        <v>22</v>
      </c>
      <c r="C25" s="90"/>
      <c r="D25" s="90"/>
      <c r="E25" s="100"/>
      <c r="F25" s="7">
        <v>6879000</v>
      </c>
      <c r="G25" s="8">
        <v>358726.6</v>
      </c>
      <c r="H25" s="8">
        <v>246232.1</v>
      </c>
      <c r="I25" s="8">
        <v>37331.5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>
        <f t="shared" si="0"/>
        <v>6236709.800000001</v>
      </c>
    </row>
    <row r="26" spans="1:21" ht="15.75" thickBot="1">
      <c r="A26" s="16"/>
      <c r="B26" s="56">
        <v>423191</v>
      </c>
      <c r="C26" s="57" t="s">
        <v>37</v>
      </c>
      <c r="D26" s="53"/>
      <c r="E26" s="54"/>
      <c r="F26" s="55"/>
      <c r="G26" s="48">
        <v>132027</v>
      </c>
      <c r="H26" s="49" t="s">
        <v>47</v>
      </c>
      <c r="I26" s="48">
        <v>33228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8"/>
      <c r="U26" s="8" t="e">
        <f t="shared" si="0"/>
        <v>#VALUE!</v>
      </c>
    </row>
    <row r="27" spans="1:21" ht="15.75" thickBot="1">
      <c r="A27" s="16"/>
      <c r="B27" s="56">
        <v>423711</v>
      </c>
      <c r="C27" s="57" t="s">
        <v>23</v>
      </c>
      <c r="D27" s="53"/>
      <c r="E27" s="54"/>
      <c r="F27" s="55"/>
      <c r="G27" s="48">
        <v>7606</v>
      </c>
      <c r="H27" s="48">
        <v>1410.5</v>
      </c>
      <c r="I27" s="48">
        <v>4103.5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8"/>
      <c r="U27" s="8">
        <f t="shared" si="0"/>
        <v>-13120</v>
      </c>
    </row>
    <row r="28" spans="1:21" ht="15.75" thickBot="1">
      <c r="A28" s="16"/>
      <c r="B28" s="56">
        <v>423911</v>
      </c>
      <c r="C28" s="57" t="s">
        <v>38</v>
      </c>
      <c r="D28" s="53"/>
      <c r="E28" s="54"/>
      <c r="F28" s="55"/>
      <c r="G28" s="48">
        <v>219093.6</v>
      </c>
      <c r="H28" s="48">
        <v>211593.6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8"/>
      <c r="U28" s="8">
        <f t="shared" si="0"/>
        <v>-430687.2</v>
      </c>
    </row>
    <row r="29" spans="1:21" ht="15.75" thickBot="1">
      <c r="A29" s="16">
        <v>424</v>
      </c>
      <c r="B29" s="63" t="s">
        <v>39</v>
      </c>
      <c r="C29" s="41"/>
      <c r="D29" s="41"/>
      <c r="E29" s="42"/>
      <c r="F29" s="7">
        <v>1000</v>
      </c>
      <c r="G29" s="9">
        <v>0</v>
      </c>
      <c r="H29" s="9">
        <v>0</v>
      </c>
      <c r="I29" s="9"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>
        <f t="shared" si="0"/>
        <v>1000</v>
      </c>
    </row>
    <row r="30" spans="1:21" ht="15.75" thickBot="1">
      <c r="A30" s="25">
        <v>425</v>
      </c>
      <c r="B30" s="91" t="s">
        <v>24</v>
      </c>
      <c r="C30" s="92"/>
      <c r="D30" s="92"/>
      <c r="E30" s="93"/>
      <c r="F30" s="11">
        <v>290000</v>
      </c>
      <c r="G30" s="9">
        <v>0</v>
      </c>
      <c r="H30" s="8">
        <v>4300</v>
      </c>
      <c r="I30" s="9"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>
        <f t="shared" si="0"/>
        <v>285700</v>
      </c>
    </row>
    <row r="31" spans="1:21" ht="15.75" thickBot="1">
      <c r="A31" s="25">
        <v>426</v>
      </c>
      <c r="B31" s="91" t="s">
        <v>25</v>
      </c>
      <c r="C31" s="92"/>
      <c r="D31" s="92"/>
      <c r="E31" s="93"/>
      <c r="F31" s="7">
        <v>1282000</v>
      </c>
      <c r="G31" s="8">
        <v>9893.85</v>
      </c>
      <c r="H31" s="8">
        <v>7284.74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>
        <f t="shared" si="0"/>
        <v>1264821.41</v>
      </c>
    </row>
    <row r="32" spans="1:21" ht="15" customHeight="1" thickBot="1">
      <c r="A32" s="25"/>
      <c r="B32" s="61">
        <v>426311</v>
      </c>
      <c r="C32" s="62" t="s">
        <v>40</v>
      </c>
      <c r="D32" s="59"/>
      <c r="E32" s="60"/>
      <c r="F32" s="55"/>
      <c r="G32" s="48">
        <v>4169.85</v>
      </c>
      <c r="H32" s="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8"/>
      <c r="U32" s="8">
        <f t="shared" si="0"/>
        <v>-4169.85</v>
      </c>
    </row>
    <row r="33" spans="1:21" ht="15.75" thickBot="1">
      <c r="A33" s="25"/>
      <c r="B33" s="61">
        <v>426491</v>
      </c>
      <c r="C33" s="62" t="s">
        <v>41</v>
      </c>
      <c r="D33" s="59"/>
      <c r="E33" s="60"/>
      <c r="F33" s="55"/>
      <c r="G33" s="48">
        <v>5724</v>
      </c>
      <c r="H33" s="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8"/>
      <c r="U33" s="8">
        <f t="shared" si="0"/>
        <v>-5724</v>
      </c>
    </row>
    <row r="34" spans="1:21" ht="15.75" thickBot="1">
      <c r="A34" s="25">
        <v>482</v>
      </c>
      <c r="B34" s="43" t="s">
        <v>42</v>
      </c>
      <c r="C34" s="39"/>
      <c r="D34" s="39"/>
      <c r="E34" s="40"/>
      <c r="F34" s="7">
        <v>50000</v>
      </c>
      <c r="G34" s="9">
        <v>0</v>
      </c>
      <c r="H34" s="9">
        <v>0</v>
      </c>
      <c r="I34" s="9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>
        <f t="shared" si="0"/>
        <v>50000</v>
      </c>
    </row>
    <row r="35" spans="1:21" ht="15.75" thickBot="1">
      <c r="A35" s="25">
        <v>483</v>
      </c>
      <c r="B35" s="43" t="s">
        <v>43</v>
      </c>
      <c r="C35" s="39"/>
      <c r="D35" s="39"/>
      <c r="E35" s="40"/>
      <c r="F35" s="7">
        <v>1000</v>
      </c>
      <c r="G35" s="9">
        <v>0</v>
      </c>
      <c r="H35" s="9">
        <v>0</v>
      </c>
      <c r="I35" s="9"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>
        <f t="shared" si="0"/>
        <v>1000</v>
      </c>
    </row>
    <row r="36" spans="1:21" ht="15.75" thickBot="1">
      <c r="A36" s="26"/>
      <c r="B36" s="27"/>
      <c r="C36" s="94" t="s">
        <v>26</v>
      </c>
      <c r="D36" s="94"/>
      <c r="E36" s="28"/>
      <c r="F36" s="13">
        <f>F12+F18+F25+F29+F30+F31+F34+F35</f>
        <v>14431000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8"/>
      <c r="U36" s="8">
        <f t="shared" si="0"/>
        <v>14431000</v>
      </c>
    </row>
    <row r="37" spans="1:21" ht="15.75" thickBot="1">
      <c r="A37" s="29">
        <v>512</v>
      </c>
      <c r="B37" s="89" t="s">
        <v>27</v>
      </c>
      <c r="C37" s="90"/>
      <c r="D37" s="90"/>
      <c r="E37" s="30"/>
      <c r="F37" s="11">
        <v>1830000</v>
      </c>
      <c r="G37" s="9">
        <v>0</v>
      </c>
      <c r="H37" s="9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>
        <f t="shared" si="0"/>
        <v>1830000</v>
      </c>
    </row>
    <row r="38" spans="1:21" ht="15.75" thickBot="1">
      <c r="A38" s="36">
        <v>515</v>
      </c>
      <c r="B38" s="37" t="s">
        <v>30</v>
      </c>
      <c r="C38" s="24"/>
      <c r="D38" s="24"/>
      <c r="E38" s="38"/>
      <c r="F38" s="11">
        <v>2900000</v>
      </c>
      <c r="G38" s="9">
        <v>0</v>
      </c>
      <c r="H38" s="9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>
        <f t="shared" si="0"/>
        <v>2900000</v>
      </c>
    </row>
    <row r="39" spans="1:21" ht="15.75" thickBot="1">
      <c r="A39" s="1"/>
      <c r="B39" s="1"/>
      <c r="C39" s="1"/>
      <c r="D39" s="1"/>
      <c r="E39" s="31" t="s">
        <v>28</v>
      </c>
      <c r="F39" s="44">
        <f>F11+F36+F37+F38</f>
        <v>55008000</v>
      </c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8"/>
      <c r="U39" s="8">
        <f t="shared" si="0"/>
        <v>55008000</v>
      </c>
    </row>
    <row r="40" ht="15">
      <c r="A40" s="35"/>
    </row>
  </sheetData>
  <sheetProtection/>
  <mergeCells count="18">
    <mergeCell ref="B37:D37"/>
    <mergeCell ref="B30:E30"/>
    <mergeCell ref="B31:E31"/>
    <mergeCell ref="C36:D36"/>
    <mergeCell ref="B10:E10"/>
    <mergeCell ref="C11:E11"/>
    <mergeCell ref="B12:D12"/>
    <mergeCell ref="C15:D15"/>
    <mergeCell ref="C16:D16"/>
    <mergeCell ref="C17:D17"/>
    <mergeCell ref="B18:E18"/>
    <mergeCell ref="B25:E25"/>
    <mergeCell ref="B9:E9"/>
    <mergeCell ref="B4:E4"/>
    <mergeCell ref="B5:E5"/>
    <mergeCell ref="B6:E6"/>
    <mergeCell ref="B7:C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2"/>
  <sheetViews>
    <sheetView tabSelected="1" zoomScalePageLayoutView="0" workbookViewId="0" topLeftCell="A1">
      <selection activeCell="X25" sqref="X25"/>
    </sheetView>
  </sheetViews>
  <sheetFormatPr defaultColWidth="9.140625" defaultRowHeight="15"/>
  <cols>
    <col min="1" max="1" width="3.28125" style="0" customWidth="1"/>
    <col min="5" max="5" width="10.8515625" style="0" customWidth="1"/>
    <col min="7" max="7" width="10.00390625" style="0" customWidth="1"/>
    <col min="8" max="9" width="10.00390625" style="0" bestFit="1" customWidth="1"/>
    <col min="10" max="10" width="3.28125" style="0" customWidth="1"/>
    <col min="11" max="11" width="3.421875" style="0" customWidth="1"/>
    <col min="12" max="12" width="2.7109375" style="0" customWidth="1"/>
    <col min="13" max="13" width="2.57421875" style="0" customWidth="1"/>
    <col min="14" max="14" width="2.7109375" style="0" customWidth="1"/>
    <col min="15" max="15" width="2.8515625" style="0" customWidth="1"/>
    <col min="16" max="16" width="2.421875" style="0" customWidth="1"/>
    <col min="17" max="18" width="3.140625" style="0" customWidth="1"/>
    <col min="19" max="19" width="3.28125" style="0" hidden="1" customWidth="1"/>
    <col min="20" max="20" width="6.28125" style="0" customWidth="1"/>
    <col min="21" max="21" width="10.8515625" style="0" bestFit="1" customWidth="1"/>
  </cols>
  <sheetData>
    <row r="2" ht="15">
      <c r="A2" s="1" t="s">
        <v>0</v>
      </c>
    </row>
    <row r="3" ht="15.75" thickBot="1">
      <c r="A3" s="1" t="s">
        <v>29</v>
      </c>
    </row>
    <row r="4" spans="1:21" ht="57.75" thickBot="1">
      <c r="A4" s="76" t="s">
        <v>1</v>
      </c>
      <c r="B4" s="83" t="s">
        <v>2</v>
      </c>
      <c r="C4" s="84"/>
      <c r="D4" s="84"/>
      <c r="E4" s="85"/>
      <c r="F4" s="3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57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11</v>
      </c>
      <c r="U4" s="4" t="s">
        <v>12</v>
      </c>
    </row>
    <row r="5" spans="1:21" ht="15.75" thickBot="1">
      <c r="A5" s="78">
        <v>411</v>
      </c>
      <c r="B5" s="90" t="s">
        <v>13</v>
      </c>
      <c r="C5" s="90"/>
      <c r="D5" s="90"/>
      <c r="E5" s="100"/>
      <c r="F5" s="7">
        <v>28431000</v>
      </c>
      <c r="G5" s="8">
        <v>2052771.27</v>
      </c>
      <c r="H5" s="8">
        <v>2104088.08</v>
      </c>
      <c r="I5" s="8">
        <v>2125900.83</v>
      </c>
      <c r="J5" s="9"/>
      <c r="K5" s="9"/>
      <c r="L5" s="9"/>
      <c r="M5" s="9"/>
      <c r="N5" s="9"/>
      <c r="O5" s="9"/>
      <c r="P5" s="9"/>
      <c r="Q5" s="9"/>
      <c r="R5" s="9"/>
      <c r="S5" s="9"/>
      <c r="T5" s="8">
        <v>22.1</v>
      </c>
      <c r="U5" s="8">
        <f>F5-G5-H5-I5-J5-K5-L5-M5-N5-O5-P5-Q5-R5</f>
        <v>22148239.82</v>
      </c>
    </row>
    <row r="6" spans="1:21" ht="15.75" thickBot="1">
      <c r="A6" s="78">
        <v>412</v>
      </c>
      <c r="B6" s="90" t="s">
        <v>14</v>
      </c>
      <c r="C6" s="90"/>
      <c r="D6" s="90"/>
      <c r="E6" s="100"/>
      <c r="F6" s="7">
        <v>4828000</v>
      </c>
      <c r="G6" s="8">
        <v>367446.1</v>
      </c>
      <c r="H6" s="8">
        <v>376631.74</v>
      </c>
      <c r="I6" s="8">
        <v>380536.22</v>
      </c>
      <c r="J6" s="9"/>
      <c r="K6" s="9"/>
      <c r="L6" s="9"/>
      <c r="M6" s="9"/>
      <c r="N6" s="9"/>
      <c r="O6" s="9"/>
      <c r="P6" s="9"/>
      <c r="Q6" s="9"/>
      <c r="R6" s="9"/>
      <c r="S6" s="9"/>
      <c r="T6" s="8">
        <v>23.29</v>
      </c>
      <c r="U6" s="8">
        <f aca="true" t="shared" si="0" ref="U6:U21">F6-G6-H6-I6-J6-K6-L6</f>
        <v>3703385.9400000004</v>
      </c>
    </row>
    <row r="7" spans="1:21" ht="15.75" thickBot="1">
      <c r="A7" s="78">
        <v>413</v>
      </c>
      <c r="B7" s="101" t="s">
        <v>15</v>
      </c>
      <c r="C7" s="81"/>
      <c r="D7" s="71"/>
      <c r="E7" s="10"/>
      <c r="F7" s="11">
        <v>255000</v>
      </c>
      <c r="G7" s="9">
        <v>0</v>
      </c>
      <c r="H7" s="9">
        <v>0</v>
      </c>
      <c r="I7" s="9"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8">
        <v>0</v>
      </c>
      <c r="U7" s="8">
        <f t="shared" si="0"/>
        <v>255000</v>
      </c>
    </row>
    <row r="8" spans="1:21" ht="15.75" thickBot="1">
      <c r="A8" s="78">
        <v>414</v>
      </c>
      <c r="B8" s="90" t="s">
        <v>16</v>
      </c>
      <c r="C8" s="90"/>
      <c r="D8" s="90"/>
      <c r="E8" s="100"/>
      <c r="F8" s="7">
        <v>633000</v>
      </c>
      <c r="G8" s="8">
        <v>205543</v>
      </c>
      <c r="H8" s="8">
        <v>177924.02</v>
      </c>
      <c r="I8" s="9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8">
        <v>60.58</v>
      </c>
      <c r="U8" s="8">
        <f t="shared" si="0"/>
        <v>249532.98</v>
      </c>
    </row>
    <row r="9" spans="1:21" ht="15.75" thickBot="1">
      <c r="A9" s="78">
        <v>415</v>
      </c>
      <c r="B9" s="90" t="s">
        <v>17</v>
      </c>
      <c r="C9" s="90"/>
      <c r="D9" s="90"/>
      <c r="E9" s="100"/>
      <c r="F9" s="7">
        <v>1600000</v>
      </c>
      <c r="G9" s="8">
        <v>102619.22</v>
      </c>
      <c r="H9" s="8">
        <v>96062.56</v>
      </c>
      <c r="I9" s="8">
        <v>92787.56</v>
      </c>
      <c r="J9" s="9"/>
      <c r="K9" s="9"/>
      <c r="L9" s="9"/>
      <c r="M9" s="9"/>
      <c r="N9" s="9"/>
      <c r="O9" s="9"/>
      <c r="P9" s="9"/>
      <c r="Q9" s="9"/>
      <c r="R9" s="9"/>
      <c r="S9" s="9"/>
      <c r="T9" s="8">
        <v>18.22</v>
      </c>
      <c r="U9" s="8">
        <f t="shared" si="0"/>
        <v>1308530.66</v>
      </c>
    </row>
    <row r="10" spans="1:21" ht="15.75" thickBot="1">
      <c r="A10" s="78">
        <v>416</v>
      </c>
      <c r="B10" s="96" t="s">
        <v>18</v>
      </c>
      <c r="C10" s="96"/>
      <c r="D10" s="96"/>
      <c r="E10" s="97"/>
      <c r="F10" s="11">
        <v>100000</v>
      </c>
      <c r="G10" s="9">
        <v>0</v>
      </c>
      <c r="H10" s="8">
        <v>78254</v>
      </c>
      <c r="I10" s="9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8">
        <v>78.25</v>
      </c>
      <c r="U10" s="8">
        <f t="shared" si="0"/>
        <v>21746</v>
      </c>
    </row>
    <row r="11" spans="1:21" ht="15.75" thickBot="1">
      <c r="A11" s="78">
        <v>421</v>
      </c>
      <c r="B11" s="90" t="s">
        <v>20</v>
      </c>
      <c r="C11" s="90"/>
      <c r="D11" s="90"/>
      <c r="E11" s="38"/>
      <c r="F11" s="7">
        <v>3128000</v>
      </c>
      <c r="G11" s="8">
        <v>134132.71</v>
      </c>
      <c r="H11" s="8">
        <v>126778.16</v>
      </c>
      <c r="I11" s="8">
        <v>136203.36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8">
        <v>12.7</v>
      </c>
      <c r="U11" s="8">
        <f t="shared" si="0"/>
        <v>2730885.77</v>
      </c>
    </row>
    <row r="12" spans="1:21" ht="15.75" thickBot="1">
      <c r="A12" s="78">
        <v>422</v>
      </c>
      <c r="B12" s="90" t="s">
        <v>21</v>
      </c>
      <c r="C12" s="90"/>
      <c r="D12" s="90"/>
      <c r="E12" s="100"/>
      <c r="F12" s="11">
        <v>2800000</v>
      </c>
      <c r="G12" s="8">
        <v>65541.86</v>
      </c>
      <c r="H12" s="8">
        <v>186659.73</v>
      </c>
      <c r="I12" s="8">
        <v>42339.74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8">
        <v>10.52</v>
      </c>
      <c r="U12" s="8">
        <f t="shared" si="0"/>
        <v>2505458.67</v>
      </c>
    </row>
    <row r="13" spans="1:21" ht="15.75" thickBot="1">
      <c r="A13" s="78">
        <v>423</v>
      </c>
      <c r="B13" s="90" t="s">
        <v>22</v>
      </c>
      <c r="C13" s="90"/>
      <c r="D13" s="90"/>
      <c r="E13" s="100"/>
      <c r="F13" s="7">
        <v>6879000</v>
      </c>
      <c r="G13" s="8">
        <v>358726.6</v>
      </c>
      <c r="H13" s="8">
        <v>246232.1</v>
      </c>
      <c r="I13" s="8">
        <v>37331.5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8">
        <v>9.34</v>
      </c>
      <c r="U13" s="8">
        <f t="shared" si="0"/>
        <v>6236709.800000001</v>
      </c>
    </row>
    <row r="14" spans="1:21" ht="15.75" thickBot="1">
      <c r="A14" s="78">
        <v>424</v>
      </c>
      <c r="B14" s="70" t="s">
        <v>39</v>
      </c>
      <c r="C14" s="72"/>
      <c r="D14" s="72"/>
      <c r="E14" s="42"/>
      <c r="F14" s="7">
        <v>1000</v>
      </c>
      <c r="G14" s="9">
        <v>0</v>
      </c>
      <c r="H14" s="9">
        <v>0</v>
      </c>
      <c r="I14" s="9"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8">
        <v>0</v>
      </c>
      <c r="U14" s="8">
        <f t="shared" si="0"/>
        <v>1000</v>
      </c>
    </row>
    <row r="15" spans="1:21" ht="15.75" thickBot="1">
      <c r="A15" s="79">
        <v>425</v>
      </c>
      <c r="B15" s="92" t="s">
        <v>24</v>
      </c>
      <c r="C15" s="92"/>
      <c r="D15" s="92"/>
      <c r="E15" s="93"/>
      <c r="F15" s="11">
        <v>290000</v>
      </c>
      <c r="G15" s="9">
        <v>0</v>
      </c>
      <c r="H15" s="8">
        <v>4300</v>
      </c>
      <c r="I15" s="9"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8">
        <v>1.48</v>
      </c>
      <c r="U15" s="8">
        <f t="shared" si="0"/>
        <v>285700</v>
      </c>
    </row>
    <row r="16" spans="1:21" ht="15.75" thickBot="1">
      <c r="A16" s="79">
        <v>426</v>
      </c>
      <c r="B16" s="92" t="s">
        <v>25</v>
      </c>
      <c r="C16" s="92"/>
      <c r="D16" s="92"/>
      <c r="E16" s="93"/>
      <c r="F16" s="7">
        <v>1282000</v>
      </c>
      <c r="G16" s="8">
        <v>9893.85</v>
      </c>
      <c r="H16" s="8">
        <v>7284.74</v>
      </c>
      <c r="I16" s="9"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8">
        <v>1.34</v>
      </c>
      <c r="U16" s="8">
        <f t="shared" si="0"/>
        <v>1264821.41</v>
      </c>
    </row>
    <row r="17" spans="1:21" ht="15.75" thickBot="1">
      <c r="A17" s="79">
        <v>482</v>
      </c>
      <c r="B17" s="43" t="s">
        <v>42</v>
      </c>
      <c r="C17" s="68"/>
      <c r="D17" s="68"/>
      <c r="E17" s="69"/>
      <c r="F17" s="7">
        <v>50000</v>
      </c>
      <c r="G17" s="9">
        <v>0</v>
      </c>
      <c r="H17" s="9">
        <v>0</v>
      </c>
      <c r="I17" s="9"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8">
        <v>0</v>
      </c>
      <c r="U17" s="8">
        <f t="shared" si="0"/>
        <v>50000</v>
      </c>
    </row>
    <row r="18" spans="1:21" ht="15.75" thickBot="1">
      <c r="A18" s="79">
        <v>483</v>
      </c>
      <c r="B18" s="43" t="s">
        <v>43</v>
      </c>
      <c r="C18" s="68"/>
      <c r="D18" s="68"/>
      <c r="E18" s="69"/>
      <c r="F18" s="7">
        <v>1000</v>
      </c>
      <c r="G18" s="9">
        <v>0</v>
      </c>
      <c r="H18" s="9">
        <v>0</v>
      </c>
      <c r="I18" s="9"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8">
        <v>0</v>
      </c>
      <c r="U18" s="8">
        <f t="shared" si="0"/>
        <v>1000</v>
      </c>
    </row>
    <row r="19" spans="1:21" ht="15.75" thickBot="1">
      <c r="A19" s="77"/>
      <c r="B19" s="27"/>
      <c r="C19" s="94" t="s">
        <v>56</v>
      </c>
      <c r="D19" s="94"/>
      <c r="E19" s="28"/>
      <c r="F19" s="13">
        <f>SUM(F5:F18)</f>
        <v>50278000</v>
      </c>
      <c r="G19" s="14">
        <f>SUM(G11:G18)</f>
        <v>568295.0199999999</v>
      </c>
      <c r="H19" s="14">
        <f>SUM(H5:H18)</f>
        <v>3404215.130000001</v>
      </c>
      <c r="I19" s="14">
        <f>SUM(I5:I18)</f>
        <v>2815099.21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4">
        <v>18.93</v>
      </c>
      <c r="U19" s="14">
        <f>SUM(U5:U18)</f>
        <v>40762011.05</v>
      </c>
    </row>
    <row r="20" spans="1:21" ht="15.75" thickBot="1">
      <c r="A20" s="29">
        <v>512</v>
      </c>
      <c r="B20" s="89" t="s">
        <v>27</v>
      </c>
      <c r="C20" s="90"/>
      <c r="D20" s="90"/>
      <c r="E20" s="30"/>
      <c r="F20" s="11">
        <v>1830000</v>
      </c>
      <c r="G20" s="9">
        <v>0</v>
      </c>
      <c r="H20" s="9">
        <v>0</v>
      </c>
      <c r="I20" s="9"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8">
        <v>0</v>
      </c>
      <c r="U20" s="8">
        <f t="shared" si="0"/>
        <v>1830000</v>
      </c>
    </row>
    <row r="21" spans="1:21" ht="15.75" thickBot="1">
      <c r="A21" s="36">
        <v>515</v>
      </c>
      <c r="B21" s="66" t="s">
        <v>30</v>
      </c>
      <c r="C21" s="67"/>
      <c r="D21" s="67"/>
      <c r="E21" s="38"/>
      <c r="F21" s="11">
        <v>2900000</v>
      </c>
      <c r="G21" s="9">
        <v>0</v>
      </c>
      <c r="H21" s="9">
        <v>0</v>
      </c>
      <c r="I21" s="9"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8">
        <v>0</v>
      </c>
      <c r="U21" s="8">
        <f t="shared" si="0"/>
        <v>2900000</v>
      </c>
    </row>
    <row r="22" spans="1:21" ht="15.75" thickBot="1">
      <c r="A22" s="1"/>
      <c r="B22" s="1"/>
      <c r="C22" s="1"/>
      <c r="D22" s="1"/>
      <c r="E22" s="31" t="s">
        <v>28</v>
      </c>
      <c r="F22" s="44">
        <f>F19+F20+F21</f>
        <v>55008000</v>
      </c>
      <c r="G22" s="14">
        <f>G19+G20+G21</f>
        <v>568295.0199999999</v>
      </c>
      <c r="H22" s="14">
        <f>H19+H20+H21</f>
        <v>3404215.130000001</v>
      </c>
      <c r="I22" s="14">
        <f>I19+I20</f>
        <v>2815099.21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4">
        <v>17.3</v>
      </c>
      <c r="U22" s="14">
        <f>SUM(U19:U21)</f>
        <v>45492011.05</v>
      </c>
    </row>
  </sheetData>
  <sheetProtection/>
  <mergeCells count="14">
    <mergeCell ref="B20:D20"/>
    <mergeCell ref="B10:E10"/>
    <mergeCell ref="B11:D11"/>
    <mergeCell ref="B4:E4"/>
    <mergeCell ref="B5:E5"/>
    <mergeCell ref="B6:E6"/>
    <mergeCell ref="B7:C7"/>
    <mergeCell ref="B8:E8"/>
    <mergeCell ref="B9:E9"/>
    <mergeCell ref="B12:E12"/>
    <mergeCell ref="B13:E13"/>
    <mergeCell ref="B15:E15"/>
    <mergeCell ref="B16:E16"/>
    <mergeCell ref="C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Stankovic</dc:creator>
  <cp:keywords/>
  <dc:description/>
  <cp:lastModifiedBy>jovanav</cp:lastModifiedBy>
  <cp:lastPrinted>2015-04-17T09:21:34Z</cp:lastPrinted>
  <dcterms:created xsi:type="dcterms:W3CDTF">2015-02-27T10:53:37Z</dcterms:created>
  <dcterms:modified xsi:type="dcterms:W3CDTF">2015-04-20T11:29:44Z</dcterms:modified>
  <cp:category/>
  <cp:version/>
  <cp:contentType/>
  <cp:contentStatus/>
</cp:coreProperties>
</file>