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70" windowHeight="118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<sst xmlns="http://schemas.openxmlformats.org/spreadsheetml/2006/main" count="97" uniqueCount="64">
  <si>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</si>
  <si>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</si>
  <si>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</si>
  <si>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</si>
  <si>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</si>
  <si>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</si>
  <si>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</si>
  <si>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</si>
  <si>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</si>
  <si>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</si>
  <si>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</si>
  <si>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</si>
  <si>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</si>
  <si>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</si>
  <si>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</si>
  <si>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</si>
  <si>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</si>
  <si>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</si>
  <si>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</si>
  <si>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</si>
  <si>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</si>
  <si>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</si>
  <si>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</si>
  <si>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</si>
  <si>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</si>
  <si>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</si>
  <si>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</si>
  <si>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</si>
  <si>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</si>
  <si>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</si>
  <si>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</si>
  <si>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</si>
  <si>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</si>
  <si>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</si>
  <si>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</si>
  <si>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</si>
  <si>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</si>
  <si>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</si>
  <si>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</si>
  <si>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</si>
  <si>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</si>
  <si>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</si>
  <si>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</si>
  <si>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</si>
  <si>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</si>
  <si>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</si>
  <si>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</si>
  <si>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</si>
  <si>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</si>
  <si>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</si>
  <si>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</si>
  <si>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</si>
  <si>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</si>
  <si>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</si>
  <si>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</si>
  <si>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</si>
  <si>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</si>
  <si>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ЈУН</t>
  </si>
  <si>
    <t>Укупно потрошено</t>
  </si>
  <si>
    <t>Расположивa апропријација</t>
  </si>
  <si>
    <t>Финансијски план за 2016. годину</t>
  </si>
  <si>
    <t>РЕАЛИЗАЦИЈА БУЏЕТА У ТОКУ 2016. ГОДИНЕ</t>
  </si>
  <si>
    <t>МЕЂУЗБИР ЗА КЛАСУ 5</t>
  </si>
  <si>
    <t xml:space="preserve">НАКНАДА ШТЕТЕ ЗА ПОВРЕДЕ ИЛИ  ШТЕТУ НАНЕТУ ОД СТРАНЕ ДРЖАВНИХ ОРГАНА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</si>
</sst>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textRotation="90"/>
    </xf>
    <xf numFmtId="0" fontId="41" fillId="0" borderId="11" xfId="0" applyFont="1" applyBorder="1" applyAlignment="1">
      <alignment horizontal="center" textRotation="90" wrapText="1"/>
    </xf>
    <xf numFmtId="0" fontId="42" fillId="0" borderId="11" xfId="0" applyFont="1" applyBorder="1" applyAlignment="1">
      <alignment horizontal="center" textRotation="90"/>
    </xf>
    <xf numFmtId="0" fontId="43" fillId="0" borderId="12" xfId="0" applyFont="1" applyBorder="1" applyAlignment="1">
      <alignment horizontal="right"/>
    </xf>
    <xf numFmtId="0" fontId="42" fillId="33" borderId="0" xfId="0" applyFont="1" applyFill="1" applyAlignment="1">
      <alignment/>
    </xf>
    <xf numFmtId="3" fontId="41" fillId="33" borderId="13" xfId="0" applyNumberFormat="1" applyFont="1" applyFill="1" applyBorder="1" applyAlignment="1">
      <alignment horizontal="right"/>
    </xf>
    <xf numFmtId="4" fontId="42" fillId="33" borderId="13" xfId="0" applyNumberFormat="1" applyFont="1" applyFill="1" applyBorder="1" applyAlignment="1">
      <alignment horizontal="right"/>
    </xf>
    <xf numFmtId="0" fontId="42" fillId="33" borderId="13" xfId="0" applyFont="1" applyFill="1" applyBorder="1" applyAlignment="1">
      <alignment horizontal="right"/>
    </xf>
    <xf numFmtId="0" fontId="42" fillId="33" borderId="14" xfId="0" applyFont="1" applyFill="1" applyBorder="1" applyAlignment="1">
      <alignment/>
    </xf>
    <xf numFmtId="3" fontId="42" fillId="33" borderId="13" xfId="0" applyNumberFormat="1" applyFont="1" applyFill="1" applyBorder="1" applyAlignment="1">
      <alignment horizontal="right"/>
    </xf>
    <xf numFmtId="0" fontId="43" fillId="34" borderId="15" xfId="0" applyFont="1" applyFill="1" applyBorder="1" applyAlignment="1">
      <alignment/>
    </xf>
    <xf numFmtId="3" fontId="42" fillId="34" borderId="13" xfId="0" applyNumberFormat="1" applyFont="1" applyFill="1" applyBorder="1" applyAlignment="1">
      <alignment horizontal="right"/>
    </xf>
    <xf numFmtId="4" fontId="42" fillId="34" borderId="13" xfId="0" applyNumberFormat="1" applyFont="1" applyFill="1" applyBorder="1" applyAlignment="1">
      <alignment horizontal="right"/>
    </xf>
    <xf numFmtId="0" fontId="42" fillId="34" borderId="13" xfId="0" applyFont="1" applyFill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14" xfId="0" applyFont="1" applyBorder="1" applyAlignment="1">
      <alignment/>
    </xf>
    <xf numFmtId="4" fontId="43" fillId="0" borderId="13" xfId="0" applyNumberFormat="1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4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2" fillId="33" borderId="15" xfId="0" applyFont="1" applyFill="1" applyBorder="1" applyAlignment="1">
      <alignment/>
    </xf>
    <xf numFmtId="0" fontId="41" fillId="0" borderId="12" xfId="0" applyFont="1" applyBorder="1" applyAlignment="1">
      <alignment horizontal="right"/>
    </xf>
    <xf numFmtId="0" fontId="43" fillId="34" borderId="10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2" fillId="33" borderId="17" xfId="0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0" fontId="42" fillId="0" borderId="0" xfId="0" applyFont="1" applyAlignment="1">
      <alignment/>
    </xf>
    <xf numFmtId="4" fontId="42" fillId="0" borderId="13" xfId="0" applyNumberFormat="1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2" fillId="33" borderId="10" xfId="0" applyFont="1" applyFill="1" applyBorder="1" applyAlignment="1">
      <alignment horizontal="right"/>
    </xf>
    <xf numFmtId="0" fontId="42" fillId="33" borderId="18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3" fillId="0" borderId="0" xfId="0" applyFont="1" applyAlignment="1">
      <alignment/>
    </xf>
    <xf numFmtId="0" fontId="42" fillId="0" borderId="15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" fontId="42" fillId="0" borderId="13" xfId="0" applyNumberFormat="1" applyFont="1" applyFill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0" fontId="43" fillId="0" borderId="18" xfId="0" applyFont="1" applyFill="1" applyBorder="1" applyAlignment="1">
      <alignment/>
    </xf>
    <xf numFmtId="0" fontId="43" fillId="0" borderId="15" xfId="0" applyFont="1" applyFill="1" applyBorder="1" applyAlignment="1">
      <alignment wrapText="1"/>
    </xf>
    <xf numFmtId="0" fontId="43" fillId="0" borderId="18" xfId="0" applyFont="1" applyFill="1" applyBorder="1" applyAlignment="1">
      <alignment vertical="center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4" fontId="41" fillId="0" borderId="13" xfId="0" applyNumberFormat="1" applyFont="1" applyBorder="1" applyAlignment="1">
      <alignment horizontal="right"/>
    </xf>
    <xf numFmtId="0" fontId="41" fillId="0" borderId="15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1" fillId="0" borderId="13" xfId="0" applyFont="1" applyBorder="1" applyAlignment="1">
      <alignment horizontal="right"/>
    </xf>
    <xf numFmtId="3" fontId="42" fillId="0" borderId="13" xfId="0" applyNumberFormat="1" applyFont="1" applyFill="1" applyBorder="1" applyAlignment="1">
      <alignment horizontal="right"/>
    </xf>
    <xf numFmtId="0" fontId="42" fillId="33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19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1" fillId="0" borderId="21" xfId="0" applyFont="1" applyBorder="1" applyAlignment="1">
      <alignment horizontal="center" textRotation="90"/>
    </xf>
    <xf numFmtId="0" fontId="42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3" fontId="0" fillId="0" borderId="0" xfId="0" applyNumberFormat="1" applyAlignment="1">
      <alignment/>
    </xf>
    <xf numFmtId="0" fontId="42" fillId="0" borderId="0" xfId="0" applyFont="1" applyFill="1" applyBorder="1" applyAlignment="1">
      <alignment horizontal="right"/>
    </xf>
    <xf numFmtId="0" fontId="42" fillId="33" borderId="15" xfId="0" applyFont="1" applyFill="1" applyBorder="1" applyAlignment="1">
      <alignment/>
    </xf>
    <xf numFmtId="0" fontId="39" fillId="0" borderId="0" xfId="0" applyFont="1" applyAlignment="1">
      <alignment/>
    </xf>
    <xf numFmtId="0" fontId="43" fillId="34" borderId="0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18" borderId="15" xfId="0" applyFont="1" applyFill="1" applyBorder="1" applyAlignment="1">
      <alignment/>
    </xf>
    <xf numFmtId="0" fontId="42" fillId="18" borderId="11" xfId="0" applyFont="1" applyFill="1" applyBorder="1" applyAlignment="1">
      <alignment/>
    </xf>
    <xf numFmtId="3" fontId="42" fillId="18" borderId="17" xfId="0" applyNumberFormat="1" applyFont="1" applyFill="1" applyBorder="1" applyAlignment="1">
      <alignment horizontal="right"/>
    </xf>
    <xf numFmtId="4" fontId="42" fillId="18" borderId="13" xfId="0" applyNumberFormat="1" applyFont="1" applyFill="1" applyBorder="1" applyAlignment="1">
      <alignment horizontal="right"/>
    </xf>
    <xf numFmtId="4" fontId="43" fillId="33" borderId="22" xfId="0" applyNumberFormat="1" applyFont="1" applyFill="1" applyBorder="1" applyAlignment="1">
      <alignment horizontal="right"/>
    </xf>
    <xf numFmtId="4" fontId="43" fillId="34" borderId="22" xfId="0" applyNumberFormat="1" applyFont="1" applyFill="1" applyBorder="1" applyAlignment="1">
      <alignment horizontal="right"/>
    </xf>
    <xf numFmtId="4" fontId="43" fillId="18" borderId="23" xfId="0" applyNumberFormat="1" applyFont="1" applyFill="1" applyBorder="1" applyAlignment="1">
      <alignment horizontal="right"/>
    </xf>
    <xf numFmtId="4" fontId="42" fillId="33" borderId="14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34" borderId="16" xfId="0" applyFont="1" applyFill="1" applyBorder="1" applyAlignment="1">
      <alignment horizontal="right"/>
    </xf>
    <xf numFmtId="3" fontId="42" fillId="34" borderId="24" xfId="0" applyNumberFormat="1" applyFont="1" applyFill="1" applyBorder="1" applyAlignment="1">
      <alignment horizontal="right"/>
    </xf>
    <xf numFmtId="0" fontId="42" fillId="33" borderId="25" xfId="0" applyFont="1" applyFill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4" fontId="42" fillId="33" borderId="13" xfId="0" applyNumberFormat="1" applyFont="1" applyFill="1" applyBorder="1" applyAlignment="1">
      <alignment horizontal="center"/>
    </xf>
    <xf numFmtId="0" fontId="42" fillId="33" borderId="16" xfId="0" applyFont="1" applyFill="1" applyBorder="1" applyAlignment="1">
      <alignment horizontal="right"/>
    </xf>
    <xf numFmtId="4" fontId="42" fillId="33" borderId="16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center" textRotation="90"/>
    </xf>
    <xf numFmtId="4" fontId="0" fillId="0" borderId="0" xfId="0" applyNumberFormat="1" applyAlignment="1">
      <alignment/>
    </xf>
    <xf numFmtId="4" fontId="42" fillId="36" borderId="26" xfId="0" applyNumberFormat="1" applyFont="1" applyFill="1" applyBorder="1" applyAlignment="1">
      <alignment horizontal="right"/>
    </xf>
    <xf numFmtId="4" fontId="42" fillId="33" borderId="13" xfId="0" applyNumberFormat="1" applyFont="1" applyFill="1" applyBorder="1" applyAlignment="1">
      <alignment horizontal="right"/>
    </xf>
    <xf numFmtId="4" fontId="41" fillId="36" borderId="26" xfId="0" applyNumberFormat="1" applyFont="1" applyFill="1" applyBorder="1" applyAlignment="1">
      <alignment/>
    </xf>
    <xf numFmtId="4" fontId="42" fillId="33" borderId="13" xfId="0" applyNumberFormat="1" applyFont="1" applyFill="1" applyBorder="1" applyAlignment="1">
      <alignment/>
    </xf>
    <xf numFmtId="4" fontId="42" fillId="34" borderId="13" xfId="0" applyNumberFormat="1" applyFont="1" applyFill="1" applyBorder="1" applyAlignment="1">
      <alignment/>
    </xf>
    <xf numFmtId="0" fontId="42" fillId="34" borderId="13" xfId="0" applyFont="1" applyFill="1" applyBorder="1" applyAlignment="1">
      <alignment/>
    </xf>
    <xf numFmtId="4" fontId="42" fillId="18" borderId="13" xfId="0" applyNumberFormat="1" applyFont="1" applyFill="1" applyBorder="1" applyAlignment="1">
      <alignment/>
    </xf>
    <xf numFmtId="4" fontId="41" fillId="33" borderId="13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/>
    </xf>
    <xf numFmtId="4" fontId="42" fillId="34" borderId="17" xfId="0" applyNumberFormat="1" applyFont="1" applyFill="1" applyBorder="1" applyAlignment="1">
      <alignment horizontal="right"/>
    </xf>
    <xf numFmtId="4" fontId="42" fillId="33" borderId="13" xfId="0" applyNumberFormat="1" applyFont="1" applyFill="1" applyBorder="1" applyAlignment="1">
      <alignment/>
    </xf>
    <xf numFmtId="4" fontId="42" fillId="16" borderId="13" xfId="0" applyNumberFormat="1" applyFont="1" applyFill="1" applyBorder="1" applyAlignment="1">
      <alignment horizontal="right"/>
    </xf>
    <xf numFmtId="0" fontId="41" fillId="0" borderId="27" xfId="0" applyFont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19" xfId="0" applyFont="1" applyFill="1" applyBorder="1" applyAlignment="1">
      <alignment horizontal="left" vertical="center"/>
    </xf>
    <xf numFmtId="0" fontId="41" fillId="33" borderId="20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1" fillId="36" borderId="22" xfId="0" applyFont="1" applyFill="1" applyBorder="1" applyAlignment="1">
      <alignment horizontal="right"/>
    </xf>
    <xf numFmtId="4" fontId="42" fillId="16" borderId="14" xfId="0" applyNumberFormat="1" applyFont="1" applyFill="1" applyBorder="1" applyAlignment="1">
      <alignment horizontal="right"/>
    </xf>
    <xf numFmtId="4" fontId="43" fillId="34" borderId="25" xfId="0" applyNumberFormat="1" applyFont="1" applyFill="1" applyBorder="1" applyAlignment="1">
      <alignment horizontal="right"/>
    </xf>
    <xf numFmtId="4" fontId="42" fillId="16" borderId="22" xfId="0" applyNumberFormat="1" applyFont="1" applyFill="1" applyBorder="1" applyAlignment="1">
      <alignment horizontal="right"/>
    </xf>
    <xf numFmtId="4" fontId="42" fillId="33" borderId="22" xfId="0" applyNumberFormat="1" applyFont="1" applyFill="1" applyBorder="1" applyAlignment="1">
      <alignment horizontal="right"/>
    </xf>
    <xf numFmtId="3" fontId="45" fillId="33" borderId="13" xfId="0" applyNumberFormat="1" applyFont="1" applyFill="1" applyBorder="1" applyAlignment="1">
      <alignment horizontal="right"/>
    </xf>
    <xf numFmtId="0" fontId="42" fillId="33" borderId="18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29" xfId="0" applyFont="1" applyFill="1" applyBorder="1" applyAlignment="1">
      <alignment/>
    </xf>
    <xf numFmtId="0" fontId="41" fillId="34" borderId="30" xfId="0" applyFont="1" applyFill="1" applyBorder="1" applyAlignment="1">
      <alignment/>
    </xf>
    <xf numFmtId="0" fontId="43" fillId="0" borderId="0" xfId="0" applyFont="1" applyAlignment="1">
      <alignment/>
    </xf>
    <xf numFmtId="0" fontId="42" fillId="33" borderId="31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32" xfId="0" applyFont="1" applyFill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2" fillId="33" borderId="3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34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41" fillId="36" borderId="22" xfId="0" applyFont="1" applyFill="1" applyBorder="1" applyAlignment="1">
      <alignment wrapText="1"/>
    </xf>
    <xf numFmtId="0" fontId="39" fillId="36" borderId="22" xfId="0" applyFont="1" applyFill="1" applyBorder="1" applyAlignment="1">
      <alignment wrapText="1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I5" sqref="I5:I36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143" t="s">
        <v>2</v>
      </c>
      <c r="C4" s="144"/>
      <c r="D4" s="144"/>
      <c r="E4" s="145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146" t="s">
        <v>13</v>
      </c>
      <c r="C5" s="147"/>
      <c r="D5" s="147"/>
      <c r="E5" s="148"/>
      <c r="F5" s="111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140" t="s">
        <v>14</v>
      </c>
      <c r="C6" s="141"/>
      <c r="D6" s="141"/>
      <c r="E6" s="142"/>
      <c r="F6" s="111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12">F6-G6-H6-I6-J6-K6-L6</f>
        <v>3703385.9400000004</v>
      </c>
    </row>
    <row r="7" spans="1:21" ht="15.75" thickBot="1">
      <c r="A7" s="5">
        <v>413</v>
      </c>
      <c r="B7" s="140" t="s">
        <v>15</v>
      </c>
      <c r="C7" s="141"/>
      <c r="D7" s="6"/>
      <c r="E7" s="10"/>
      <c r="F7" s="8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140" t="s">
        <v>16</v>
      </c>
      <c r="C8" s="141"/>
      <c r="D8" s="141"/>
      <c r="E8" s="142"/>
      <c r="F8" s="111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140" t="s">
        <v>17</v>
      </c>
      <c r="C9" s="141"/>
      <c r="D9" s="141"/>
      <c r="E9" s="142"/>
      <c r="F9" s="111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135" t="s">
        <v>18</v>
      </c>
      <c r="C10" s="136"/>
      <c r="D10" s="136"/>
      <c r="E10" s="137"/>
      <c r="F10" s="8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134" t="s">
        <v>19</v>
      </c>
      <c r="D11" s="134"/>
      <c r="E11" s="138"/>
      <c r="F11" s="14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128" t="s">
        <v>20</v>
      </c>
      <c r="C12" s="129"/>
      <c r="D12" s="129"/>
      <c r="E12" s="38"/>
      <c r="F12" s="111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2">
        <v>421121</v>
      </c>
      <c r="C13" s="72" t="s">
        <v>48</v>
      </c>
      <c r="D13" s="70"/>
      <c r="E13" s="71"/>
      <c r="F13" s="111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</row>
    <row r="14" spans="1:21" ht="15.75" thickBot="1">
      <c r="A14" s="17"/>
      <c r="B14" s="18">
        <v>421411</v>
      </c>
      <c r="C14" s="44" t="s">
        <v>31</v>
      </c>
      <c r="D14" s="1"/>
      <c r="E14" s="19"/>
      <c r="F14" s="22"/>
      <c r="G14" s="56">
        <v>36051.35</v>
      </c>
      <c r="H14" s="56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/>
    </row>
    <row r="15" spans="1:21" ht="15.75" thickBot="1">
      <c r="A15" s="17"/>
      <c r="B15" s="18">
        <v>421412</v>
      </c>
      <c r="C15" s="139" t="s">
        <v>32</v>
      </c>
      <c r="D15" s="139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/>
    </row>
    <row r="16" spans="1:21" ht="15.75" thickBot="1">
      <c r="A16" s="17"/>
      <c r="B16" s="18">
        <v>421414</v>
      </c>
      <c r="C16" s="139" t="s">
        <v>33</v>
      </c>
      <c r="D16" s="139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/>
    </row>
    <row r="17" spans="1:21" ht="15.75" thickBot="1">
      <c r="A17" s="17"/>
      <c r="B17" s="18">
        <v>421421</v>
      </c>
      <c r="C17" s="139" t="s">
        <v>34</v>
      </c>
      <c r="D17" s="139"/>
      <c r="E17" s="19"/>
      <c r="F17" s="22"/>
      <c r="G17" s="56">
        <v>8341.65</v>
      </c>
      <c r="H17" s="62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/>
    </row>
    <row r="18" spans="1:21" ht="15.75" thickBot="1">
      <c r="A18" s="16">
        <v>422</v>
      </c>
      <c r="B18" s="128" t="s">
        <v>21</v>
      </c>
      <c r="C18" s="129"/>
      <c r="D18" s="129"/>
      <c r="E18" s="130"/>
      <c r="F18" s="8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>F18-G18-H18-I18-J18-K18-L18</f>
        <v>2441374.81</v>
      </c>
    </row>
    <row r="19" spans="1:21" ht="24.75" customHeight="1" thickBot="1">
      <c r="A19" s="16"/>
      <c r="B19" s="51">
        <v>422211</v>
      </c>
      <c r="C19" s="50" t="s">
        <v>35</v>
      </c>
      <c r="D19" s="45"/>
      <c r="E19" s="46"/>
      <c r="F19" s="47"/>
      <c r="G19" s="47">
        <v>64083.86</v>
      </c>
      <c r="H19" s="47">
        <v>136528.08</v>
      </c>
      <c r="I19" s="47">
        <v>30575.68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7"/>
      <c r="U19" s="8"/>
    </row>
    <row r="20" spans="1:21" ht="25.5" customHeight="1" thickBot="1">
      <c r="A20" s="16"/>
      <c r="B20" s="49">
        <v>422221</v>
      </c>
      <c r="C20" s="50" t="s">
        <v>36</v>
      </c>
      <c r="D20" s="45"/>
      <c r="E20" s="46"/>
      <c r="F20" s="47"/>
      <c r="G20" s="47">
        <v>1458</v>
      </c>
      <c r="H20" s="47">
        <v>35674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8"/>
      <c r="U20" s="8"/>
    </row>
    <row r="21" spans="1:21" ht="25.5" customHeight="1" thickBot="1">
      <c r="A21" s="16"/>
      <c r="B21" s="49">
        <v>422291</v>
      </c>
      <c r="C21" s="50" t="s">
        <v>55</v>
      </c>
      <c r="D21" s="45"/>
      <c r="E21" s="46"/>
      <c r="F21" s="47"/>
      <c r="G21" s="47"/>
      <c r="H21" s="47"/>
      <c r="I21" s="47">
        <v>2424.66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"/>
      <c r="U21" s="8"/>
    </row>
    <row r="22" spans="1:21" ht="16.5" customHeight="1" thickBot="1">
      <c r="A22" s="16"/>
      <c r="B22" s="49">
        <v>422231</v>
      </c>
      <c r="C22" s="50" t="s">
        <v>44</v>
      </c>
      <c r="D22" s="45"/>
      <c r="E22" s="46"/>
      <c r="F22" s="47"/>
      <c r="G22" s="63">
        <v>0</v>
      </c>
      <c r="H22" s="47">
        <v>68630</v>
      </c>
      <c r="I22" s="48">
        <v>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7"/>
      <c r="U22" s="8"/>
    </row>
    <row r="23" spans="1:21" ht="16.5" customHeight="1" thickBot="1">
      <c r="A23" s="16"/>
      <c r="B23" s="49">
        <v>422292</v>
      </c>
      <c r="C23" s="50" t="s">
        <v>45</v>
      </c>
      <c r="D23" s="45"/>
      <c r="E23" s="46"/>
      <c r="F23" s="47"/>
      <c r="G23" s="63">
        <v>0</v>
      </c>
      <c r="H23" s="47">
        <v>8903.51</v>
      </c>
      <c r="I23" s="47">
        <v>4000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7"/>
      <c r="U23" s="8"/>
    </row>
    <row r="24" spans="1:21" ht="16.5" customHeight="1" thickBot="1">
      <c r="A24" s="16"/>
      <c r="B24" s="49">
        <v>422299</v>
      </c>
      <c r="C24" s="50" t="s">
        <v>46</v>
      </c>
      <c r="D24" s="45"/>
      <c r="E24" s="46"/>
      <c r="F24" s="47"/>
      <c r="G24" s="63">
        <v>0</v>
      </c>
      <c r="H24" s="47">
        <v>1008</v>
      </c>
      <c r="I24" s="47">
        <v>5339.4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7"/>
      <c r="U24" s="8">
        <f>F24-G24-H24-I24-J24-K24-L24</f>
        <v>-6347.4</v>
      </c>
    </row>
    <row r="25" spans="1:21" ht="15.75" thickBot="1">
      <c r="A25" s="16">
        <v>423</v>
      </c>
      <c r="B25" s="128" t="s">
        <v>22</v>
      </c>
      <c r="C25" s="129"/>
      <c r="D25" s="129"/>
      <c r="E25" s="130"/>
      <c r="F25" s="111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>F25-G25-H25-I25-J25-K25-L25</f>
        <v>6236709.800000001</v>
      </c>
    </row>
    <row r="26" spans="1:21" ht="15.75" thickBot="1">
      <c r="A26" s="16"/>
      <c r="B26" s="54">
        <v>423191</v>
      </c>
      <c r="C26" s="55" t="s">
        <v>37</v>
      </c>
      <c r="D26" s="52"/>
      <c r="E26" s="53"/>
      <c r="F26" s="112"/>
      <c r="G26" s="47">
        <v>132027</v>
      </c>
      <c r="H26" s="48" t="s">
        <v>47</v>
      </c>
      <c r="I26" s="47">
        <v>33228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7"/>
      <c r="U26" s="8">
        <f>F25-G25-H25-I25-J25-K25-L25-M25-N25-O25-P25-Q25-R25-S25-T25</f>
        <v>6236709.800000001</v>
      </c>
    </row>
    <row r="27" spans="1:21" ht="15.75" thickBot="1">
      <c r="A27" s="16"/>
      <c r="B27" s="54">
        <v>423711</v>
      </c>
      <c r="C27" s="55" t="s">
        <v>23</v>
      </c>
      <c r="D27" s="52"/>
      <c r="E27" s="53"/>
      <c r="F27" s="112"/>
      <c r="G27" s="47">
        <v>7606</v>
      </c>
      <c r="H27" s="47">
        <v>1410.5</v>
      </c>
      <c r="I27" s="47">
        <v>4103.5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8"/>
    </row>
    <row r="28" spans="1:21" ht="15.75" thickBot="1">
      <c r="A28" s="16"/>
      <c r="B28" s="54">
        <v>423911</v>
      </c>
      <c r="C28" s="55" t="s">
        <v>38</v>
      </c>
      <c r="D28" s="52"/>
      <c r="E28" s="53"/>
      <c r="F28" s="112"/>
      <c r="G28" s="47">
        <v>219093.6</v>
      </c>
      <c r="H28" s="47">
        <v>211593.6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7"/>
      <c r="U28" s="8"/>
    </row>
    <row r="29" spans="1:21" ht="15.75" thickBot="1">
      <c r="A29" s="16">
        <v>424</v>
      </c>
      <c r="B29" s="61" t="s">
        <v>39</v>
      </c>
      <c r="C29" s="41"/>
      <c r="D29" s="41"/>
      <c r="E29" s="42"/>
      <c r="F29" s="111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</row>
    <row r="30" spans="1:21" ht="15.75" thickBot="1">
      <c r="A30" s="25">
        <v>425</v>
      </c>
      <c r="B30" s="131" t="s">
        <v>24</v>
      </c>
      <c r="C30" s="132"/>
      <c r="D30" s="132"/>
      <c r="E30" s="133"/>
      <c r="F30" s="8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</row>
    <row r="31" spans="1:21" ht="15.75" thickBot="1">
      <c r="A31" s="25">
        <v>426</v>
      </c>
      <c r="B31" s="131" t="s">
        <v>25</v>
      </c>
      <c r="C31" s="132"/>
      <c r="D31" s="132"/>
      <c r="E31" s="133"/>
      <c r="F31" s="111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</row>
    <row r="32" spans="1:21" ht="15" customHeight="1" thickBot="1">
      <c r="A32" s="25"/>
      <c r="B32" s="59">
        <v>426311</v>
      </c>
      <c r="C32" s="60" t="s">
        <v>40</v>
      </c>
      <c r="D32" s="57"/>
      <c r="E32" s="58"/>
      <c r="F32" s="112"/>
      <c r="G32" s="47">
        <v>4169.85</v>
      </c>
      <c r="H32" s="9">
        <v>0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8"/>
    </row>
    <row r="33" spans="1:21" ht="15.75" thickBot="1">
      <c r="A33" s="25"/>
      <c r="B33" s="59">
        <v>426491</v>
      </c>
      <c r="C33" s="60" t="s">
        <v>41</v>
      </c>
      <c r="D33" s="57"/>
      <c r="E33" s="58"/>
      <c r="F33" s="112"/>
      <c r="G33" s="47">
        <v>5724</v>
      </c>
      <c r="H33" s="9">
        <v>0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7"/>
      <c r="U33" s="8"/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111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111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>F35-G35-H35-I35-J35-K35-L35</f>
        <v>1000</v>
      </c>
    </row>
    <row r="36" spans="1:21" ht="15.75" thickBot="1">
      <c r="A36" s="26"/>
      <c r="B36" s="27"/>
      <c r="C36" s="134" t="s">
        <v>26</v>
      </c>
      <c r="D36" s="134"/>
      <c r="E36" s="28"/>
      <c r="F36" s="14">
        <f>F12+F18+F25+F29+F30+F31+F34+F35</f>
        <v>14431000</v>
      </c>
      <c r="G36" s="14">
        <f>SUM(G22:G35)</f>
        <v>737240.8999999999</v>
      </c>
      <c r="H36" s="14">
        <f>SUM(H12:H35)</f>
        <v>1225864.44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>F36-G36-H36-I36-J36-K36-L36</f>
        <v>12467894.66</v>
      </c>
    </row>
    <row r="37" spans="1:21" ht="15.75" thickBot="1">
      <c r="A37" s="29">
        <v>512</v>
      </c>
      <c r="B37" s="128" t="s">
        <v>27</v>
      </c>
      <c r="C37" s="129"/>
      <c r="D37" s="129"/>
      <c r="E37" s="30"/>
      <c r="F37" s="8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>F37-G37-H37-I37-J37-K37-L37</f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8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>F38-G38-H38-I38-J38-K38-L38</f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113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>F39-G39-H39-I39-J39-K39-L39</f>
        <v>55008000</v>
      </c>
    </row>
    <row r="40" ht="15">
      <c r="A40" s="35"/>
    </row>
  </sheetData>
  <sheetProtection/>
  <mergeCells count="18">
    <mergeCell ref="B9:E9"/>
    <mergeCell ref="B4:E4"/>
    <mergeCell ref="B5:E5"/>
    <mergeCell ref="B6:E6"/>
    <mergeCell ref="B7:C7"/>
    <mergeCell ref="B8:E8"/>
    <mergeCell ref="B10:E10"/>
    <mergeCell ref="C11:E11"/>
    <mergeCell ref="B12:D12"/>
    <mergeCell ref="C15:D15"/>
    <mergeCell ref="C16:D16"/>
    <mergeCell ref="C17:D17"/>
    <mergeCell ref="B18:E18"/>
    <mergeCell ref="B25:E25"/>
    <mergeCell ref="B37:D37"/>
    <mergeCell ref="B30:E30"/>
    <mergeCell ref="B31:E31"/>
    <mergeCell ref="C36:D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="124" zoomScaleNormal="124" zoomScalePageLayoutView="0" workbookViewId="0" topLeftCell="A4">
      <selection activeCell="S8" sqref="S8"/>
    </sheetView>
  </sheetViews>
  <sheetFormatPr defaultColWidth="9.140625" defaultRowHeight="15"/>
  <cols>
    <col min="1" max="1" width="3.28125" style="0" customWidth="1"/>
    <col min="5" max="5" width="11.00390625" style="0" customWidth="1"/>
    <col min="6" max="6" width="12.421875" style="0" customWidth="1"/>
    <col min="7" max="8" width="10.00390625" style="0" bestFit="1" customWidth="1"/>
    <col min="9" max="9" width="14.57421875" style="0" customWidth="1"/>
    <col min="10" max="10" width="13.140625" style="0" customWidth="1"/>
    <col min="11" max="11" width="13.28125" style="0" customWidth="1"/>
    <col min="12" max="12" width="18.57421875" style="0" customWidth="1"/>
    <col min="13" max="13" width="13.7109375" style="0" customWidth="1"/>
    <col min="14" max="14" width="4.421875" style="0" customWidth="1"/>
    <col min="15" max="15" width="4.28125" style="0" customWidth="1"/>
    <col min="16" max="16" width="3.7109375" style="0" customWidth="1"/>
    <col min="17" max="17" width="3.8515625" style="0" customWidth="1"/>
    <col min="18" max="18" width="3.00390625" style="0" customWidth="1"/>
    <col min="19" max="19" width="15.57421875" style="0" customWidth="1"/>
    <col min="20" max="20" width="10.00390625" style="0" bestFit="1" customWidth="1"/>
    <col min="21" max="21" width="4.8515625" style="0" bestFit="1" customWidth="1"/>
    <col min="22" max="22" width="10.8515625" style="0" bestFit="1" customWidth="1"/>
  </cols>
  <sheetData>
    <row r="2" ht="15">
      <c r="A2" s="79" t="s">
        <v>61</v>
      </c>
    </row>
    <row r="3" ht="15.75" thickBot="1">
      <c r="A3" s="1" t="s">
        <v>29</v>
      </c>
    </row>
    <row r="4" spans="1:22" ht="118.5" thickBot="1">
      <c r="A4" s="73" t="s">
        <v>1</v>
      </c>
      <c r="B4" s="143" t="s">
        <v>2</v>
      </c>
      <c r="C4" s="144"/>
      <c r="D4" s="144"/>
      <c r="E4" s="145"/>
      <c r="F4" s="3" t="s">
        <v>60</v>
      </c>
      <c r="G4" s="4" t="s">
        <v>4</v>
      </c>
      <c r="H4" s="4" t="s">
        <v>5</v>
      </c>
      <c r="I4" s="102" t="s">
        <v>6</v>
      </c>
      <c r="J4" s="4" t="s">
        <v>7</v>
      </c>
      <c r="K4" s="4" t="s">
        <v>8</v>
      </c>
      <c r="L4" s="4" t="s">
        <v>57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58</v>
      </c>
      <c r="U4" s="4" t="s">
        <v>11</v>
      </c>
      <c r="V4" s="4" t="s">
        <v>59</v>
      </c>
    </row>
    <row r="5" spans="1:22" ht="15.75" thickBot="1">
      <c r="A5" s="74">
        <v>411</v>
      </c>
      <c r="B5" s="129" t="s">
        <v>13</v>
      </c>
      <c r="C5" s="129"/>
      <c r="D5" s="129"/>
      <c r="E5" s="130"/>
      <c r="F5" s="7">
        <v>36908000</v>
      </c>
      <c r="G5" s="8">
        <v>2433828.5</v>
      </c>
      <c r="H5" s="101">
        <v>2329338.66</v>
      </c>
      <c r="I5" s="106">
        <v>2365203.79</v>
      </c>
      <c r="J5" s="8">
        <v>2345782.83</v>
      </c>
      <c r="K5" s="8">
        <v>2376067.44</v>
      </c>
      <c r="L5" s="8">
        <v>2379452.99</v>
      </c>
      <c r="M5" s="8">
        <v>2306274.15</v>
      </c>
      <c r="N5" s="8"/>
      <c r="O5" s="8"/>
      <c r="P5" s="8"/>
      <c r="Q5" s="8"/>
      <c r="R5" s="8"/>
      <c r="S5" s="7">
        <v>36908000</v>
      </c>
      <c r="T5" s="115">
        <f>G5+H5+I5+J5+K5+L5+M5+N5+O5+P5+Q5+R5</f>
        <v>16535948.360000001</v>
      </c>
      <c r="U5" s="8"/>
      <c r="V5" s="8">
        <f>S5-T5</f>
        <v>20372051.64</v>
      </c>
    </row>
    <row r="6" spans="1:22" ht="15.75" thickBot="1">
      <c r="A6" s="74">
        <v>412</v>
      </c>
      <c r="B6" s="129" t="s">
        <v>14</v>
      </c>
      <c r="C6" s="129"/>
      <c r="D6" s="129"/>
      <c r="E6" s="130"/>
      <c r="F6" s="7">
        <v>6607000</v>
      </c>
      <c r="G6" s="8">
        <v>435655.31</v>
      </c>
      <c r="H6" s="101">
        <v>416951.65</v>
      </c>
      <c r="I6" s="104">
        <v>423371.5</v>
      </c>
      <c r="J6" s="8">
        <v>419895.13</v>
      </c>
      <c r="K6" s="8">
        <v>425316.11</v>
      </c>
      <c r="L6" s="8">
        <v>425922.1</v>
      </c>
      <c r="M6" s="8">
        <v>412823.1</v>
      </c>
      <c r="N6" s="8"/>
      <c r="O6" s="8"/>
      <c r="P6" s="8"/>
      <c r="Q6" s="8"/>
      <c r="R6" s="8"/>
      <c r="S6" s="7">
        <v>6607000</v>
      </c>
      <c r="T6" s="115">
        <f aca="true" t="shared" si="0" ref="T6:T22">G6+H6+I6+J6+K6+L6+M6+N6+O6+P6+Q6+R6</f>
        <v>2959934.9</v>
      </c>
      <c r="U6" s="8"/>
      <c r="V6" s="8">
        <f aca="true" t="shared" si="1" ref="V6:V24">S6-T6</f>
        <v>3647065.1</v>
      </c>
    </row>
    <row r="7" spans="1:22" ht="15.75" thickBot="1">
      <c r="A7" s="74">
        <v>413</v>
      </c>
      <c r="B7" s="155" t="s">
        <v>15</v>
      </c>
      <c r="C7" s="141"/>
      <c r="D7" s="68"/>
      <c r="E7" s="10"/>
      <c r="F7" s="11">
        <v>150000</v>
      </c>
      <c r="G7" s="9">
        <v>0</v>
      </c>
      <c r="H7" s="100">
        <v>0</v>
      </c>
      <c r="I7" s="100">
        <v>0</v>
      </c>
      <c r="J7" s="9">
        <v>0</v>
      </c>
      <c r="K7" s="9">
        <v>0</v>
      </c>
      <c r="L7" s="9">
        <v>0</v>
      </c>
      <c r="M7" s="9">
        <v>0</v>
      </c>
      <c r="N7" s="9"/>
      <c r="O7" s="9"/>
      <c r="P7" s="9"/>
      <c r="Q7" s="9"/>
      <c r="R7" s="9"/>
      <c r="S7" s="11">
        <v>150000</v>
      </c>
      <c r="T7" s="115">
        <f t="shared" si="0"/>
        <v>0</v>
      </c>
      <c r="U7" s="8"/>
      <c r="V7" s="8">
        <f t="shared" si="1"/>
        <v>150000</v>
      </c>
    </row>
    <row r="8" spans="1:22" ht="15.75" thickBot="1">
      <c r="A8" s="74">
        <v>414</v>
      </c>
      <c r="B8" s="129" t="s">
        <v>16</v>
      </c>
      <c r="C8" s="129"/>
      <c r="D8" s="129"/>
      <c r="E8" s="130"/>
      <c r="F8" s="7">
        <v>793000</v>
      </c>
      <c r="G8" s="8">
        <v>0</v>
      </c>
      <c r="H8" s="8">
        <v>155258.67</v>
      </c>
      <c r="I8" s="105">
        <v>155316.17</v>
      </c>
      <c r="J8" s="8">
        <v>155316.17</v>
      </c>
      <c r="K8" s="8">
        <v>-310632.31</v>
      </c>
      <c r="L8" s="8">
        <v>321937.55</v>
      </c>
      <c r="M8" s="8">
        <v>-323105.36</v>
      </c>
      <c r="N8" s="8"/>
      <c r="O8" s="8"/>
      <c r="P8" s="8"/>
      <c r="Q8" s="8"/>
      <c r="R8" s="9"/>
      <c r="S8" s="7">
        <v>793000</v>
      </c>
      <c r="T8" s="115">
        <f>G8+H8+J8+U8+J8+K8+L8+M8+N8+O8+P8+Q8+R8</f>
        <v>154090.89</v>
      </c>
      <c r="U8" s="8"/>
      <c r="V8" s="8">
        <f t="shared" si="1"/>
        <v>638909.11</v>
      </c>
    </row>
    <row r="9" spans="1:22" ht="15.75" thickBot="1">
      <c r="A9" s="74">
        <v>415</v>
      </c>
      <c r="B9" s="129" t="s">
        <v>17</v>
      </c>
      <c r="C9" s="129"/>
      <c r="D9" s="129"/>
      <c r="E9" s="130"/>
      <c r="F9" s="7">
        <v>1572000</v>
      </c>
      <c r="G9" s="8">
        <v>83940.89</v>
      </c>
      <c r="H9" s="8">
        <v>83934.89</v>
      </c>
      <c r="I9" s="105">
        <v>83934.89</v>
      </c>
      <c r="J9" s="8">
        <v>83934.89</v>
      </c>
      <c r="K9" s="8">
        <v>83934.89</v>
      </c>
      <c r="L9" s="8">
        <v>80944.89</v>
      </c>
      <c r="M9" s="8">
        <v>77669.89</v>
      </c>
      <c r="N9" s="8"/>
      <c r="O9" s="8"/>
      <c r="P9" s="8"/>
      <c r="Q9" s="8"/>
      <c r="R9" s="8"/>
      <c r="S9" s="7">
        <v>1572000</v>
      </c>
      <c r="T9" s="115">
        <f t="shared" si="0"/>
        <v>578295.23</v>
      </c>
      <c r="U9" s="8"/>
      <c r="V9" s="8">
        <f t="shared" si="1"/>
        <v>993704.77</v>
      </c>
    </row>
    <row r="10" spans="1:22" ht="24" customHeight="1" thickBot="1">
      <c r="A10" s="97">
        <v>416</v>
      </c>
      <c r="B10" s="152" t="s">
        <v>18</v>
      </c>
      <c r="C10" s="153"/>
      <c r="D10" s="153"/>
      <c r="E10" s="154"/>
      <c r="F10" s="11">
        <v>200000</v>
      </c>
      <c r="G10" s="9">
        <v>0</v>
      </c>
      <c r="H10" s="9">
        <v>0</v>
      </c>
      <c r="I10" s="105">
        <v>42899.89</v>
      </c>
      <c r="J10" s="9">
        <v>0</v>
      </c>
      <c r="K10" s="8">
        <v>97859.78</v>
      </c>
      <c r="L10" s="9">
        <v>0</v>
      </c>
      <c r="M10" s="9">
        <v>0</v>
      </c>
      <c r="N10" s="98"/>
      <c r="O10" s="98"/>
      <c r="P10" s="98"/>
      <c r="Q10" s="98"/>
      <c r="R10" s="98"/>
      <c r="S10" s="11">
        <v>200000</v>
      </c>
      <c r="T10" s="115">
        <f t="shared" si="0"/>
        <v>140759.66999999998</v>
      </c>
      <c r="U10" s="99"/>
      <c r="V10" s="8">
        <f t="shared" si="1"/>
        <v>59240.330000000016</v>
      </c>
    </row>
    <row r="11" spans="1:22" ht="15.75" thickBot="1">
      <c r="A11" s="74">
        <v>421</v>
      </c>
      <c r="B11" s="129" t="s">
        <v>20</v>
      </c>
      <c r="C11" s="129"/>
      <c r="D11" s="129"/>
      <c r="E11" s="38"/>
      <c r="F11" s="7">
        <v>3028000</v>
      </c>
      <c r="G11" s="8">
        <v>180272.96</v>
      </c>
      <c r="H11" s="8">
        <v>137545.28</v>
      </c>
      <c r="I11" s="107">
        <v>138041.77</v>
      </c>
      <c r="J11" s="8">
        <v>134650.94</v>
      </c>
      <c r="K11" s="114">
        <v>148130.97</v>
      </c>
      <c r="L11" s="8">
        <v>143999.98</v>
      </c>
      <c r="M11" s="8">
        <v>185062.66</v>
      </c>
      <c r="N11" s="8"/>
      <c r="O11" s="8"/>
      <c r="P11" s="8"/>
      <c r="Q11" s="8"/>
      <c r="R11" s="8"/>
      <c r="S11" s="7">
        <v>3028000</v>
      </c>
      <c r="T11" s="115">
        <f t="shared" si="0"/>
        <v>1067704.5599999998</v>
      </c>
      <c r="U11" s="8"/>
      <c r="V11" s="8">
        <f t="shared" si="1"/>
        <v>1960295.4400000002</v>
      </c>
    </row>
    <row r="12" spans="1:22" ht="15.75" thickBot="1">
      <c r="A12" s="74">
        <v>422</v>
      </c>
      <c r="B12" s="129" t="s">
        <v>21</v>
      </c>
      <c r="C12" s="129"/>
      <c r="D12" s="129"/>
      <c r="E12" s="130"/>
      <c r="F12" s="11">
        <v>1800000</v>
      </c>
      <c r="G12" s="8">
        <v>-700.31</v>
      </c>
      <c r="H12" s="8">
        <v>196923.18</v>
      </c>
      <c r="I12" s="107">
        <v>243076.22</v>
      </c>
      <c r="J12" s="8">
        <v>164995.37</v>
      </c>
      <c r="K12" s="8">
        <v>200054.6</v>
      </c>
      <c r="L12" s="8">
        <v>98633.36</v>
      </c>
      <c r="M12" s="8">
        <v>18140.31</v>
      </c>
      <c r="N12" s="8"/>
      <c r="O12" s="8"/>
      <c r="P12" s="8"/>
      <c r="Q12" s="8"/>
      <c r="R12" s="8"/>
      <c r="S12" s="11">
        <v>1800000</v>
      </c>
      <c r="T12" s="115">
        <f t="shared" si="0"/>
        <v>921122.73</v>
      </c>
      <c r="U12" s="8"/>
      <c r="V12" s="8">
        <f t="shared" si="1"/>
        <v>878877.27</v>
      </c>
    </row>
    <row r="13" spans="1:22" ht="15.75" thickBot="1">
      <c r="A13" s="74">
        <v>423</v>
      </c>
      <c r="B13" s="129" t="s">
        <v>22</v>
      </c>
      <c r="C13" s="129"/>
      <c r="D13" s="129"/>
      <c r="E13" s="130"/>
      <c r="F13" s="7">
        <v>4719000</v>
      </c>
      <c r="G13" s="8">
        <v>196515.8</v>
      </c>
      <c r="H13" s="8">
        <v>194824.8</v>
      </c>
      <c r="I13" s="107">
        <v>212824.7</v>
      </c>
      <c r="J13" s="8">
        <v>197616.8</v>
      </c>
      <c r="K13" s="8">
        <v>416618.71</v>
      </c>
      <c r="L13" s="8">
        <v>522333.43</v>
      </c>
      <c r="M13" s="8">
        <v>222200</v>
      </c>
      <c r="N13" s="8"/>
      <c r="O13" s="8"/>
      <c r="P13" s="8"/>
      <c r="Q13" s="8"/>
      <c r="R13" s="8"/>
      <c r="S13" s="127">
        <v>4559000</v>
      </c>
      <c r="T13" s="115">
        <f t="shared" si="0"/>
        <v>1962934.24</v>
      </c>
      <c r="U13" s="8"/>
      <c r="V13" s="8">
        <f t="shared" si="1"/>
        <v>2596065.76</v>
      </c>
    </row>
    <row r="14" spans="1:22" ht="15.75" thickBot="1">
      <c r="A14" s="74">
        <v>424</v>
      </c>
      <c r="B14" s="67" t="s">
        <v>39</v>
      </c>
      <c r="C14" s="69"/>
      <c r="D14" s="69"/>
      <c r="E14" s="42"/>
      <c r="F14" s="7">
        <v>1000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/>
      <c r="O14" s="9"/>
      <c r="P14" s="9"/>
      <c r="Q14" s="9"/>
      <c r="R14" s="9"/>
      <c r="S14" s="7">
        <v>1000</v>
      </c>
      <c r="T14" s="115">
        <f t="shared" si="0"/>
        <v>0</v>
      </c>
      <c r="U14" s="8"/>
      <c r="V14" s="8">
        <f t="shared" si="1"/>
        <v>1000</v>
      </c>
    </row>
    <row r="15" spans="1:22" ht="15.75" thickBot="1">
      <c r="A15" s="75">
        <v>425</v>
      </c>
      <c r="B15" s="132" t="s">
        <v>24</v>
      </c>
      <c r="C15" s="132"/>
      <c r="D15" s="132"/>
      <c r="E15" s="133"/>
      <c r="F15" s="11">
        <v>290000</v>
      </c>
      <c r="G15" s="8">
        <v>8660.2</v>
      </c>
      <c r="H15" s="9">
        <v>0</v>
      </c>
      <c r="I15" s="9">
        <v>0</v>
      </c>
      <c r="J15" s="8">
        <v>4200</v>
      </c>
      <c r="K15" s="9">
        <v>0</v>
      </c>
      <c r="L15" s="8">
        <v>7500</v>
      </c>
      <c r="M15" s="8">
        <v>2500</v>
      </c>
      <c r="N15" s="8"/>
      <c r="O15" s="9"/>
      <c r="P15" s="8"/>
      <c r="Q15" s="8"/>
      <c r="R15" s="9"/>
      <c r="S15" s="11">
        <v>290000</v>
      </c>
      <c r="T15" s="115">
        <f t="shared" si="0"/>
        <v>22860.2</v>
      </c>
      <c r="U15" s="8"/>
      <c r="V15" s="8">
        <f t="shared" si="1"/>
        <v>267139.8</v>
      </c>
    </row>
    <row r="16" spans="1:22" ht="15.75" thickBot="1">
      <c r="A16" s="75">
        <v>426</v>
      </c>
      <c r="B16" s="132" t="s">
        <v>25</v>
      </c>
      <c r="C16" s="132"/>
      <c r="D16" s="132"/>
      <c r="E16" s="133"/>
      <c r="F16" s="7">
        <v>1282000</v>
      </c>
      <c r="G16" s="8">
        <v>72625</v>
      </c>
      <c r="H16" s="8">
        <v>70897.49</v>
      </c>
      <c r="I16" s="107">
        <v>74085</v>
      </c>
      <c r="J16" s="8">
        <v>16047</v>
      </c>
      <c r="K16" s="8">
        <v>21606</v>
      </c>
      <c r="L16" s="8">
        <v>233351.36</v>
      </c>
      <c r="M16" s="8">
        <v>4500</v>
      </c>
      <c r="N16" s="8"/>
      <c r="O16" s="9"/>
      <c r="P16" s="8"/>
      <c r="Q16" s="8"/>
      <c r="R16" s="8"/>
      <c r="S16" s="7">
        <v>1282000</v>
      </c>
      <c r="T16" s="115">
        <f t="shared" si="0"/>
        <v>493111.85</v>
      </c>
      <c r="U16" s="8"/>
      <c r="V16" s="8">
        <f t="shared" si="1"/>
        <v>788888.15</v>
      </c>
    </row>
    <row r="17" spans="1:26" ht="15.75" thickBot="1">
      <c r="A17" s="75">
        <v>482</v>
      </c>
      <c r="B17" s="43" t="s">
        <v>42</v>
      </c>
      <c r="C17" s="65"/>
      <c r="D17" s="65"/>
      <c r="E17" s="66"/>
      <c r="F17" s="7">
        <v>50000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8">
        <v>10665</v>
      </c>
      <c r="N17" s="9"/>
      <c r="O17" s="9"/>
      <c r="P17" s="9"/>
      <c r="Q17" s="9"/>
      <c r="R17" s="8"/>
      <c r="S17" s="7">
        <v>50000</v>
      </c>
      <c r="T17" s="115">
        <f t="shared" si="0"/>
        <v>10665</v>
      </c>
      <c r="U17" s="8"/>
      <c r="V17" s="8">
        <f t="shared" si="1"/>
        <v>39335</v>
      </c>
      <c r="Z17" s="77"/>
    </row>
    <row r="18" spans="1:22" ht="15.75" thickBot="1">
      <c r="A18" s="116">
        <v>483</v>
      </c>
      <c r="B18" s="117" t="s">
        <v>43</v>
      </c>
      <c r="C18" s="118"/>
      <c r="D18" s="119"/>
      <c r="E18" s="120"/>
      <c r="F18" s="7">
        <v>1000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/>
      <c r="N18" s="9"/>
      <c r="O18" s="9"/>
      <c r="P18" s="9"/>
      <c r="Q18" s="9"/>
      <c r="R18" s="9"/>
      <c r="S18" s="7">
        <v>1000</v>
      </c>
      <c r="T18" s="123">
        <f t="shared" si="0"/>
        <v>0</v>
      </c>
      <c r="U18" s="90"/>
      <c r="V18" s="90">
        <f t="shared" si="1"/>
        <v>1000</v>
      </c>
    </row>
    <row r="19" spans="1:22" ht="29.25" customHeight="1" thickBot="1">
      <c r="A19" s="122">
        <v>485</v>
      </c>
      <c r="B19" s="150" t="s">
        <v>63</v>
      </c>
      <c r="C19" s="151"/>
      <c r="D19" s="151"/>
      <c r="E19" s="151"/>
      <c r="F19" s="7">
        <v>40000</v>
      </c>
      <c r="G19" s="9"/>
      <c r="H19" s="9"/>
      <c r="I19" s="9"/>
      <c r="J19" s="9"/>
      <c r="K19" s="9"/>
      <c r="L19" s="9"/>
      <c r="M19" s="8">
        <v>37328.87</v>
      </c>
      <c r="N19" s="9"/>
      <c r="O19" s="9"/>
      <c r="P19" s="9"/>
      <c r="Q19" s="9"/>
      <c r="R19" s="9"/>
      <c r="S19" s="7">
        <v>40000</v>
      </c>
      <c r="T19" s="125">
        <v>37328.87</v>
      </c>
      <c r="U19" s="126"/>
      <c r="V19" s="126">
        <v>2671.13</v>
      </c>
    </row>
    <row r="20" spans="1:22" ht="15.75" thickBot="1">
      <c r="A20" s="80"/>
      <c r="B20" s="27"/>
      <c r="C20" s="149" t="s">
        <v>56</v>
      </c>
      <c r="D20" s="149"/>
      <c r="E20" s="121"/>
      <c r="F20" s="13">
        <f>SUM(F5:F19)</f>
        <v>57441000</v>
      </c>
      <c r="G20" s="14">
        <f>SUM(G5:G18)</f>
        <v>3410798.35</v>
      </c>
      <c r="H20" s="14">
        <f>SUM(H5:H18)</f>
        <v>3585674.62</v>
      </c>
      <c r="I20" s="108">
        <f>SUM(I5:I18)</f>
        <v>3738753.9300000006</v>
      </c>
      <c r="J20" s="14">
        <f>SUM(J5:J18)</f>
        <v>3522439.13</v>
      </c>
      <c r="K20" s="14">
        <f>SUM(K5:K18)</f>
        <v>3458956.19</v>
      </c>
      <c r="L20" s="14">
        <f>SUM(L5:L19)</f>
        <v>4214075.66</v>
      </c>
      <c r="M20" s="14">
        <f>SUM(M5:M19)</f>
        <v>2954058.6200000006</v>
      </c>
      <c r="N20" s="14"/>
      <c r="O20" s="14"/>
      <c r="P20" s="14"/>
      <c r="Q20" s="14"/>
      <c r="R20" s="14"/>
      <c r="S20" s="13">
        <f>SUM(S5:S19)</f>
        <v>57281000</v>
      </c>
      <c r="T20" s="14">
        <f>SUM(T5:T18)</f>
        <v>24847427.630000003</v>
      </c>
      <c r="U20" s="124"/>
      <c r="V20" s="14">
        <f t="shared" si="1"/>
        <v>32433572.369999997</v>
      </c>
    </row>
    <row r="21" spans="1:22" ht="15.75" thickBot="1">
      <c r="A21" s="36">
        <v>512</v>
      </c>
      <c r="B21" s="129" t="s">
        <v>27</v>
      </c>
      <c r="C21" s="129"/>
      <c r="D21" s="129"/>
      <c r="E21" s="30"/>
      <c r="F21" s="11">
        <v>1830000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8">
        <v>261704.8</v>
      </c>
      <c r="N21" s="9"/>
      <c r="O21" s="9"/>
      <c r="P21" s="9"/>
      <c r="Q21" s="9"/>
      <c r="R21" s="8"/>
      <c r="S21" s="11">
        <v>1830000</v>
      </c>
      <c r="T21" s="115">
        <f t="shared" si="0"/>
        <v>261704.8</v>
      </c>
      <c r="U21" s="87"/>
      <c r="V21" s="8">
        <f t="shared" si="1"/>
        <v>1568295.2</v>
      </c>
    </row>
    <row r="22" spans="1:22" ht="15.75" thickBot="1">
      <c r="A22" s="96">
        <v>515</v>
      </c>
      <c r="B22" s="78" t="s">
        <v>30</v>
      </c>
      <c r="C22" s="64"/>
      <c r="D22" s="64"/>
      <c r="E22" s="38"/>
      <c r="F22" s="11">
        <v>2718000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8">
        <v>2341500</v>
      </c>
      <c r="M22" s="8">
        <v>94713.6</v>
      </c>
      <c r="N22" s="9"/>
      <c r="O22" s="9"/>
      <c r="P22" s="9"/>
      <c r="Q22" s="9"/>
      <c r="R22" s="8"/>
      <c r="S22" s="127">
        <v>2679000</v>
      </c>
      <c r="T22" s="115">
        <f t="shared" si="0"/>
        <v>2436213.6</v>
      </c>
      <c r="U22" s="87"/>
      <c r="V22" s="8">
        <f t="shared" si="1"/>
        <v>242786.3999999999</v>
      </c>
    </row>
    <row r="23" spans="1:22" ht="15.75" thickBot="1">
      <c r="A23" s="94"/>
      <c r="B23" s="81"/>
      <c r="C23" s="134" t="s">
        <v>62</v>
      </c>
      <c r="D23" s="134"/>
      <c r="E23" s="12"/>
      <c r="F23" s="95">
        <f>SUM(F21:F22)</f>
        <v>4548000</v>
      </c>
      <c r="G23" s="15">
        <v>0</v>
      </c>
      <c r="H23" s="15">
        <v>0</v>
      </c>
      <c r="I23" s="109">
        <f>SUM(I21:I22)</f>
        <v>0</v>
      </c>
      <c r="J23" s="15">
        <v>0</v>
      </c>
      <c r="K23" s="15">
        <v>0</v>
      </c>
      <c r="L23" s="8">
        <v>2341500</v>
      </c>
      <c r="M23" s="14">
        <f>SUM(M21:M22)</f>
        <v>356418.4</v>
      </c>
      <c r="N23" s="15"/>
      <c r="O23" s="15"/>
      <c r="P23" s="15"/>
      <c r="Q23" s="15"/>
      <c r="R23" s="14"/>
      <c r="S23" s="95">
        <f>SUM(S21:S22)</f>
        <v>4509000</v>
      </c>
      <c r="T23" s="115">
        <f>SUM(T21:T22)</f>
        <v>2697918.4</v>
      </c>
      <c r="U23" s="88"/>
      <c r="V23" s="14">
        <f t="shared" si="1"/>
        <v>1811081.6</v>
      </c>
    </row>
    <row r="24" spans="1:25" ht="15.75" thickBot="1">
      <c r="A24" s="83"/>
      <c r="B24" s="83"/>
      <c r="C24" s="83"/>
      <c r="D24" s="83"/>
      <c r="E24" s="84" t="s">
        <v>28</v>
      </c>
      <c r="F24" s="85">
        <v>61789000</v>
      </c>
      <c r="G24" s="86">
        <f>SUM(G20:G23)</f>
        <v>3410798.35</v>
      </c>
      <c r="H24" s="86">
        <f>H20+H23</f>
        <v>3585674.62</v>
      </c>
      <c r="I24" s="110">
        <v>3886897.36</v>
      </c>
      <c r="J24" s="86">
        <v>3522493.76</v>
      </c>
      <c r="K24" s="86">
        <v>3769588.51</v>
      </c>
      <c r="L24" s="86">
        <f>L20+L23</f>
        <v>6555575.66</v>
      </c>
      <c r="M24" s="86">
        <f>M23+M20</f>
        <v>3310477.0200000005</v>
      </c>
      <c r="N24" s="86"/>
      <c r="O24" s="86"/>
      <c r="P24" s="86"/>
      <c r="Q24" s="86"/>
      <c r="R24" s="86"/>
      <c r="S24" s="85">
        <f>S20+S23</f>
        <v>61790000</v>
      </c>
      <c r="T24" s="115">
        <f>T20+T23</f>
        <v>27545346.03</v>
      </c>
      <c r="U24" s="89"/>
      <c r="V24" s="8">
        <f t="shared" si="1"/>
        <v>34244653.97</v>
      </c>
      <c r="W24" s="82"/>
      <c r="X24" s="82"/>
      <c r="Y24" s="82"/>
    </row>
    <row r="25" spans="6:20" ht="15">
      <c r="F25" s="76"/>
      <c r="T25" s="103"/>
    </row>
    <row r="27" spans="7:11" ht="15">
      <c r="G27" s="91"/>
      <c r="H27" s="92"/>
      <c r="I27" s="92"/>
      <c r="J27" s="92"/>
      <c r="K27" s="92"/>
    </row>
    <row r="28" spans="7:11" ht="15">
      <c r="G28" s="91"/>
      <c r="H28" s="92"/>
      <c r="I28" s="92"/>
      <c r="J28" s="92"/>
      <c r="K28" s="92"/>
    </row>
    <row r="29" spans="7:11" ht="15">
      <c r="G29" s="93"/>
      <c r="H29" s="92"/>
      <c r="I29" s="92"/>
      <c r="J29" s="92"/>
      <c r="K29" s="92"/>
    </row>
    <row r="30" spans="7:11" ht="15">
      <c r="G30" s="92"/>
      <c r="H30" s="92"/>
      <c r="I30" s="92"/>
      <c r="J30" s="91"/>
      <c r="K30" s="92"/>
    </row>
  </sheetData>
  <sheetProtection/>
  <mergeCells count="16">
    <mergeCell ref="B12:E12"/>
    <mergeCell ref="B10:E10"/>
    <mergeCell ref="B11:D11"/>
    <mergeCell ref="B4:E4"/>
    <mergeCell ref="B5:E5"/>
    <mergeCell ref="B6:E6"/>
    <mergeCell ref="B7:C7"/>
    <mergeCell ref="B8:E8"/>
    <mergeCell ref="B9:E9"/>
    <mergeCell ref="B13:E13"/>
    <mergeCell ref="B15:E15"/>
    <mergeCell ref="B16:E16"/>
    <mergeCell ref="C20:D20"/>
    <mergeCell ref="C23:D23"/>
    <mergeCell ref="B21:D21"/>
    <mergeCell ref="B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kpavlicic</cp:lastModifiedBy>
  <cp:lastPrinted>2016-03-09T12:58:42Z</cp:lastPrinted>
  <dcterms:created xsi:type="dcterms:W3CDTF">2015-02-27T10:53:37Z</dcterms:created>
  <dcterms:modified xsi:type="dcterms:W3CDTF">2016-08-26T08:24:48Z</dcterms:modified>
  <cp:category/>
  <cp:version/>
  <cp:contentType/>
  <cp:contentStatus/>
</cp:coreProperties>
</file>